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735" tabRatio="985" firstSheet="2" activeTab="17"/>
  </bookViews>
  <sheets>
    <sheet name="M.Phil Final" sheetId="1" r:id="rId1"/>
    <sheet name="M.Phil AIO" sheetId="14" r:id="rId2"/>
    <sheet name="M.Phil BCA" sheetId="15" r:id="rId3"/>
    <sheet name="M.Phil BCB" sheetId="16" r:id="rId4"/>
    <sheet name="M.Phil EWS" sheetId="17" r:id="rId5"/>
    <sheet name="M.Phil SC" sheetId="18" r:id="rId6"/>
    <sheet name="Ph.D. Final" sheetId="2" r:id="rId7"/>
    <sheet name="All India PhD" sheetId="4" r:id="rId8"/>
    <sheet name="BCA PHD" sheetId="5" r:id="rId9"/>
    <sheet name="BCB PHD" sheetId="6" r:id="rId10"/>
    <sheet name="EWS PHD" sheetId="7" r:id="rId11"/>
    <sheet name="SC PHD" sheetId="8" r:id="rId12"/>
    <sheet name="URS FINAL" sheetId="3" r:id="rId13"/>
    <sheet name="All URS" sheetId="9" r:id="rId14"/>
    <sheet name="BCA URS" sheetId="10" r:id="rId15"/>
    <sheet name="BCB URS" sheetId="11" r:id="rId16"/>
    <sheet name="EWS URS" sheetId="12" r:id="rId17"/>
    <sheet name="SC URS" sheetId="13" r:id="rId18"/>
  </sheets>
  <definedNames>
    <definedName name="_xlnm.Print_Area" localSheetId="0">'M.Phil Final'!$A$1:$T$71</definedName>
    <definedName name="_xlnm.Print_Area" localSheetId="6">'Ph.D. Final'!$A$1:$Z$226</definedName>
    <definedName name="_xlnm.Print_Titles" localSheetId="0">'M.Phil Final'!$2:$2</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V90" i="9"/>
  <c r="V91"/>
  <c r="T91"/>
  <c r="S91"/>
  <c r="O91"/>
  <c r="N91"/>
  <c r="K91"/>
  <c r="J91"/>
  <c r="V202"/>
  <c r="V203"/>
  <c r="S203"/>
  <c r="T203" s="1"/>
  <c r="N203"/>
  <c r="O203" s="1"/>
  <c r="J203"/>
  <c r="K203" s="1"/>
  <c r="O203" i="3"/>
  <c r="K203"/>
  <c r="K91"/>
  <c r="O91"/>
  <c r="Y90" i="4"/>
  <c r="Y91"/>
  <c r="V91"/>
  <c r="U91"/>
  <c r="O91"/>
  <c r="N91"/>
  <c r="K91"/>
  <c r="J91"/>
  <c r="Y202"/>
  <c r="Y203"/>
  <c r="V203"/>
  <c r="U203"/>
  <c r="O203"/>
  <c r="N203"/>
  <c r="K203"/>
  <c r="J203"/>
  <c r="Q12" i="18" l="1"/>
  <c r="R12" s="1"/>
  <c r="L12"/>
  <c r="J12"/>
  <c r="R11"/>
  <c r="Q11"/>
  <c r="L11"/>
  <c r="J11"/>
  <c r="R10"/>
  <c r="Q10"/>
  <c r="L10"/>
  <c r="J10"/>
  <c r="Q9"/>
  <c r="R9" s="1"/>
  <c r="L9"/>
  <c r="J9"/>
  <c r="Q8"/>
  <c r="R8" s="1"/>
  <c r="L8"/>
  <c r="J8"/>
  <c r="Q7"/>
  <c r="R7" s="1"/>
  <c r="L7"/>
  <c r="J7"/>
  <c r="Q6"/>
  <c r="R6" s="1"/>
  <c r="L6"/>
  <c r="J6"/>
  <c r="Q5"/>
  <c r="R5" s="1"/>
  <c r="L5"/>
  <c r="J5"/>
  <c r="Q4"/>
  <c r="R4" s="1"/>
  <c r="L4"/>
  <c r="J4"/>
  <c r="Q3"/>
  <c r="R3" s="1"/>
  <c r="L3"/>
  <c r="J3"/>
  <c r="Q12" i="17"/>
  <c r="R12" s="1"/>
  <c r="L12"/>
  <c r="J12"/>
  <c r="Q11"/>
  <c r="R11" s="1"/>
  <c r="L11"/>
  <c r="J11"/>
  <c r="Q10"/>
  <c r="R10" s="1"/>
  <c r="L10"/>
  <c r="J10"/>
  <c r="Q9"/>
  <c r="R9" s="1"/>
  <c r="L9"/>
  <c r="J9"/>
  <c r="Q8"/>
  <c r="R8" s="1"/>
  <c r="L8"/>
  <c r="J8"/>
  <c r="Q7"/>
  <c r="R7" s="1"/>
  <c r="L7"/>
  <c r="J7"/>
  <c r="Q6"/>
  <c r="R6" s="1"/>
  <c r="L6"/>
  <c r="J6"/>
  <c r="Q5"/>
  <c r="R5" s="1"/>
  <c r="L5"/>
  <c r="J5"/>
  <c r="Q4"/>
  <c r="R4" s="1"/>
  <c r="L4"/>
  <c r="J4"/>
  <c r="Q3"/>
  <c r="R3" s="1"/>
  <c r="L3"/>
  <c r="J3"/>
  <c r="Q10" i="16"/>
  <c r="R10" s="1"/>
  <c r="L10"/>
  <c r="J10"/>
  <c r="Q9"/>
  <c r="R9" s="1"/>
  <c r="L9"/>
  <c r="J9"/>
  <c r="Q8"/>
  <c r="R8" s="1"/>
  <c r="L8"/>
  <c r="J8"/>
  <c r="Q7"/>
  <c r="R7" s="1"/>
  <c r="L7"/>
  <c r="J7"/>
  <c r="Q6"/>
  <c r="R6" s="1"/>
  <c r="L6"/>
  <c r="J6"/>
  <c r="Q5"/>
  <c r="R5" s="1"/>
  <c r="L5"/>
  <c r="J5"/>
  <c r="Q4"/>
  <c r="R4" s="1"/>
  <c r="L4"/>
  <c r="J4"/>
  <c r="Q3"/>
  <c r="R3" s="1"/>
  <c r="L3"/>
  <c r="J3"/>
  <c r="Q8" i="15"/>
  <c r="R8" s="1"/>
  <c r="L8"/>
  <c r="J8"/>
  <c r="Q7"/>
  <c r="R7" s="1"/>
  <c r="L7"/>
  <c r="J7"/>
  <c r="Q6"/>
  <c r="R6" s="1"/>
  <c r="L6"/>
  <c r="J6"/>
  <c r="Q5"/>
  <c r="R5" s="1"/>
  <c r="L5"/>
  <c r="J5"/>
  <c r="Q4"/>
  <c r="R4" s="1"/>
  <c r="L4"/>
  <c r="J4"/>
  <c r="Q3"/>
  <c r="R3" s="1"/>
  <c r="L3"/>
  <c r="J3"/>
  <c r="P71" i="14"/>
  <c r="Q71" s="1"/>
  <c r="S71" s="1"/>
  <c r="L71"/>
  <c r="J71"/>
  <c r="P70"/>
  <c r="Q70" s="1"/>
  <c r="S70" s="1"/>
  <c r="L70"/>
  <c r="J70"/>
  <c r="P69"/>
  <c r="Q69" s="1"/>
  <c r="S69" s="1"/>
  <c r="L69"/>
  <c r="J69"/>
  <c r="P68"/>
  <c r="Q68" s="1"/>
  <c r="S68" s="1"/>
  <c r="L68"/>
  <c r="J68"/>
  <c r="P67"/>
  <c r="Q67" s="1"/>
  <c r="S67" s="1"/>
  <c r="L67"/>
  <c r="J67"/>
  <c r="P66"/>
  <c r="Q66" s="1"/>
  <c r="S66" s="1"/>
  <c r="L66"/>
  <c r="J66"/>
  <c r="P65"/>
  <c r="Q65" s="1"/>
  <c r="S65" s="1"/>
  <c r="L65"/>
  <c r="J65"/>
  <c r="P64"/>
  <c r="Q64" s="1"/>
  <c r="S64" s="1"/>
  <c r="L64"/>
  <c r="J64"/>
  <c r="P63"/>
  <c r="Q63" s="1"/>
  <c r="S63" s="1"/>
  <c r="L63"/>
  <c r="J63"/>
  <c r="P62"/>
  <c r="Q62" s="1"/>
  <c r="S62" s="1"/>
  <c r="L62"/>
  <c r="J62"/>
  <c r="P61"/>
  <c r="Q61" s="1"/>
  <c r="S61" s="1"/>
  <c r="L61"/>
  <c r="J61"/>
  <c r="P60"/>
  <c r="Q60" s="1"/>
  <c r="S60" s="1"/>
  <c r="L60"/>
  <c r="J60"/>
  <c r="P59"/>
  <c r="Q59" s="1"/>
  <c r="S59" s="1"/>
  <c r="L59"/>
  <c r="J59"/>
  <c r="P58"/>
  <c r="Q58" s="1"/>
  <c r="S58" s="1"/>
  <c r="L58"/>
  <c r="J58"/>
  <c r="P57"/>
  <c r="Q57" s="1"/>
  <c r="S57" s="1"/>
  <c r="L57"/>
  <c r="J57"/>
  <c r="P56"/>
  <c r="Q56" s="1"/>
  <c r="S56" s="1"/>
  <c r="L56"/>
  <c r="J56"/>
  <c r="P55"/>
  <c r="Q55" s="1"/>
  <c r="S55" s="1"/>
  <c r="L55"/>
  <c r="J55"/>
  <c r="P54"/>
  <c r="Q54" s="1"/>
  <c r="S54" s="1"/>
  <c r="L54"/>
  <c r="J54"/>
  <c r="P53"/>
  <c r="Q53" s="1"/>
  <c r="S53" s="1"/>
  <c r="L53"/>
  <c r="J53"/>
  <c r="P52"/>
  <c r="Q52" s="1"/>
  <c r="S52" s="1"/>
  <c r="L52"/>
  <c r="J52"/>
  <c r="P51"/>
  <c r="Q51" s="1"/>
  <c r="S51" s="1"/>
  <c r="L51"/>
  <c r="J51"/>
  <c r="P50"/>
  <c r="Q50" s="1"/>
  <c r="S50" s="1"/>
  <c r="L50"/>
  <c r="J50"/>
  <c r="P49"/>
  <c r="Q49" s="1"/>
  <c r="S49" s="1"/>
  <c r="L49"/>
  <c r="J49"/>
  <c r="P48"/>
  <c r="Q48" s="1"/>
  <c r="S48" s="1"/>
  <c r="L48"/>
  <c r="J48"/>
  <c r="P47"/>
  <c r="Q47" s="1"/>
  <c r="S47" s="1"/>
  <c r="L47"/>
  <c r="J47"/>
  <c r="P46"/>
  <c r="Q46" s="1"/>
  <c r="S46" s="1"/>
  <c r="L46"/>
  <c r="J46"/>
  <c r="P45"/>
  <c r="Q45" s="1"/>
  <c r="S45" s="1"/>
  <c r="L45"/>
  <c r="J45"/>
  <c r="P44"/>
  <c r="Q44" s="1"/>
  <c r="S44" s="1"/>
  <c r="L44"/>
  <c r="J44"/>
  <c r="P43"/>
  <c r="Q43" s="1"/>
  <c r="S43" s="1"/>
  <c r="L43"/>
  <c r="J43"/>
  <c r="P42"/>
  <c r="Q42" s="1"/>
  <c r="S42" s="1"/>
  <c r="L42"/>
  <c r="J42"/>
  <c r="P41"/>
  <c r="Q41" s="1"/>
  <c r="S41" s="1"/>
  <c r="L41"/>
  <c r="J41"/>
  <c r="P40"/>
  <c r="Q40" s="1"/>
  <c r="S40" s="1"/>
  <c r="L40"/>
  <c r="J40"/>
  <c r="P39"/>
  <c r="Q39" s="1"/>
  <c r="S39" s="1"/>
  <c r="L39"/>
  <c r="J39"/>
  <c r="P38"/>
  <c r="Q38" s="1"/>
  <c r="S38" s="1"/>
  <c r="L38"/>
  <c r="J38"/>
  <c r="P37"/>
  <c r="Q37" s="1"/>
  <c r="S37" s="1"/>
  <c r="L37"/>
  <c r="J37"/>
  <c r="P36"/>
  <c r="Q36" s="1"/>
  <c r="S36" s="1"/>
  <c r="L36"/>
  <c r="J36"/>
  <c r="P35"/>
  <c r="Q35" s="1"/>
  <c r="S35" s="1"/>
  <c r="L35"/>
  <c r="J35"/>
  <c r="P34"/>
  <c r="Q34" s="1"/>
  <c r="S34" s="1"/>
  <c r="L34"/>
  <c r="J34"/>
  <c r="P33"/>
  <c r="Q33" s="1"/>
  <c r="S33" s="1"/>
  <c r="L33"/>
  <c r="J33"/>
  <c r="P32"/>
  <c r="Q32" s="1"/>
  <c r="S32" s="1"/>
  <c r="L32"/>
  <c r="J32"/>
  <c r="P31"/>
  <c r="Q31" s="1"/>
  <c r="S31" s="1"/>
  <c r="L31"/>
  <c r="J31"/>
  <c r="P30"/>
  <c r="Q30" s="1"/>
  <c r="S30" s="1"/>
  <c r="L30"/>
  <c r="J30"/>
  <c r="P29"/>
  <c r="Q29" s="1"/>
  <c r="S29" s="1"/>
  <c r="L29"/>
  <c r="J29"/>
  <c r="P28"/>
  <c r="Q28" s="1"/>
  <c r="S28" s="1"/>
  <c r="L28"/>
  <c r="J28"/>
  <c r="P27"/>
  <c r="Q27" s="1"/>
  <c r="S27" s="1"/>
  <c r="L27"/>
  <c r="J27"/>
  <c r="P26"/>
  <c r="Q26" s="1"/>
  <c r="S26" s="1"/>
  <c r="L26"/>
  <c r="J26"/>
  <c r="P25"/>
  <c r="Q25" s="1"/>
  <c r="S25" s="1"/>
  <c r="L25"/>
  <c r="J25"/>
  <c r="P24"/>
  <c r="Q24" s="1"/>
  <c r="S24" s="1"/>
  <c r="L24"/>
  <c r="J24"/>
  <c r="P23"/>
  <c r="Q23" s="1"/>
  <c r="S23" s="1"/>
  <c r="L23"/>
  <c r="J23"/>
  <c r="P22"/>
  <c r="Q22" s="1"/>
  <c r="S22" s="1"/>
  <c r="L22"/>
  <c r="J22"/>
  <c r="P21"/>
  <c r="Q21" s="1"/>
  <c r="S21" s="1"/>
  <c r="L21"/>
  <c r="J21"/>
  <c r="P20"/>
  <c r="Q20" s="1"/>
  <c r="S20" s="1"/>
  <c r="L20"/>
  <c r="J20"/>
  <c r="P19"/>
  <c r="Q19" s="1"/>
  <c r="S19" s="1"/>
  <c r="L19"/>
  <c r="J19"/>
  <c r="P18"/>
  <c r="Q18" s="1"/>
  <c r="S18" s="1"/>
  <c r="L18"/>
  <c r="J18"/>
  <c r="P17"/>
  <c r="Q17" s="1"/>
  <c r="S17" s="1"/>
  <c r="L17"/>
  <c r="J17"/>
  <c r="P16"/>
  <c r="Q16" s="1"/>
  <c r="S16" s="1"/>
  <c r="L16"/>
  <c r="J16"/>
  <c r="P15"/>
  <c r="Q15" s="1"/>
  <c r="S15" s="1"/>
  <c r="L15"/>
  <c r="J15"/>
  <c r="P14"/>
  <c r="Q14" s="1"/>
  <c r="S14" s="1"/>
  <c r="L14"/>
  <c r="J14"/>
  <c r="P13"/>
  <c r="Q13" s="1"/>
  <c r="S13" s="1"/>
  <c r="L13"/>
  <c r="J13"/>
  <c r="P12"/>
  <c r="Q12" s="1"/>
  <c r="S12" s="1"/>
  <c r="L12"/>
  <c r="J12"/>
  <c r="P11"/>
  <c r="Q11" s="1"/>
  <c r="S11" s="1"/>
  <c r="L11"/>
  <c r="J11"/>
  <c r="P10"/>
  <c r="Q10" s="1"/>
  <c r="S10" s="1"/>
  <c r="L10"/>
  <c r="J10"/>
  <c r="P9"/>
  <c r="Q9" s="1"/>
  <c r="S9" s="1"/>
  <c r="L9"/>
  <c r="J9"/>
  <c r="P8"/>
  <c r="Q8" s="1"/>
  <c r="S8" s="1"/>
  <c r="L8"/>
  <c r="J8"/>
  <c r="P7"/>
  <c r="Q7" s="1"/>
  <c r="S7" s="1"/>
  <c r="L7"/>
  <c r="J7"/>
  <c r="P6"/>
  <c r="Q6" s="1"/>
  <c r="S6" s="1"/>
  <c r="L6"/>
  <c r="J6"/>
  <c r="P5"/>
  <c r="Q5" s="1"/>
  <c r="S5" s="1"/>
  <c r="L5"/>
  <c r="J5"/>
  <c r="P4"/>
  <c r="Q4" s="1"/>
  <c r="S4" s="1"/>
  <c r="L4"/>
  <c r="J4"/>
  <c r="P3"/>
  <c r="Q3" s="1"/>
  <c r="S3" s="1"/>
  <c r="L3"/>
  <c r="J3"/>
  <c r="S35" i="13"/>
  <c r="T35" s="1"/>
  <c r="N35"/>
  <c r="O35" s="1"/>
  <c r="J35"/>
  <c r="K35" s="1"/>
  <c r="S34"/>
  <c r="T34" s="1"/>
  <c r="N34"/>
  <c r="O34" s="1"/>
  <c r="J34"/>
  <c r="K34" s="1"/>
  <c r="S33"/>
  <c r="T33" s="1"/>
  <c r="N33"/>
  <c r="O33" s="1"/>
  <c r="J33"/>
  <c r="K33" s="1"/>
  <c r="S32"/>
  <c r="T32" s="1"/>
  <c r="N32"/>
  <c r="O32" s="1"/>
  <c r="J32"/>
  <c r="K32" s="1"/>
  <c r="T31"/>
  <c r="S31"/>
  <c r="N31"/>
  <c r="O31" s="1"/>
  <c r="J31"/>
  <c r="K31" s="1"/>
  <c r="S30"/>
  <c r="T30" s="1"/>
  <c r="N30"/>
  <c r="O30" s="1"/>
  <c r="J30"/>
  <c r="K30" s="1"/>
  <c r="S29"/>
  <c r="T29" s="1"/>
  <c r="N29"/>
  <c r="O29" s="1"/>
  <c r="J29"/>
  <c r="K29" s="1"/>
  <c r="S28"/>
  <c r="T28" s="1"/>
  <c r="N28"/>
  <c r="O28" s="1"/>
  <c r="J28"/>
  <c r="K28" s="1"/>
  <c r="S27"/>
  <c r="T27" s="1"/>
  <c r="N27"/>
  <c r="O27" s="1"/>
  <c r="J27"/>
  <c r="K27" s="1"/>
  <c r="S26"/>
  <c r="T26" s="1"/>
  <c r="N26"/>
  <c r="O26" s="1"/>
  <c r="J26"/>
  <c r="K26" s="1"/>
  <c r="S25"/>
  <c r="T25" s="1"/>
  <c r="N25"/>
  <c r="O25" s="1"/>
  <c r="J25"/>
  <c r="K25" s="1"/>
  <c r="S24"/>
  <c r="T24" s="1"/>
  <c r="N24"/>
  <c r="O24" s="1"/>
  <c r="J24"/>
  <c r="K24" s="1"/>
  <c r="S23"/>
  <c r="T23" s="1"/>
  <c r="N23"/>
  <c r="O23" s="1"/>
  <c r="J23"/>
  <c r="K23" s="1"/>
  <c r="S22"/>
  <c r="T22" s="1"/>
  <c r="N22"/>
  <c r="O22" s="1"/>
  <c r="J22"/>
  <c r="K22" s="1"/>
  <c r="S21"/>
  <c r="T21" s="1"/>
  <c r="N21"/>
  <c r="O21" s="1"/>
  <c r="J21"/>
  <c r="K21" s="1"/>
  <c r="S20"/>
  <c r="T20" s="1"/>
  <c r="N20"/>
  <c r="O20" s="1"/>
  <c r="J20"/>
  <c r="K20" s="1"/>
  <c r="S19"/>
  <c r="T19" s="1"/>
  <c r="N19"/>
  <c r="O19" s="1"/>
  <c r="J19"/>
  <c r="K19" s="1"/>
  <c r="S18"/>
  <c r="T18" s="1"/>
  <c r="N18"/>
  <c r="O18" s="1"/>
  <c r="J18"/>
  <c r="K18" s="1"/>
  <c r="S17"/>
  <c r="T17" s="1"/>
  <c r="N17"/>
  <c r="O17" s="1"/>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S9"/>
  <c r="T9" s="1"/>
  <c r="N9"/>
  <c r="O9" s="1"/>
  <c r="J9"/>
  <c r="K9" s="1"/>
  <c r="S8"/>
  <c r="T8" s="1"/>
  <c r="N8"/>
  <c r="O8" s="1"/>
  <c r="J8"/>
  <c r="K8" s="1"/>
  <c r="S7"/>
  <c r="T7" s="1"/>
  <c r="N7"/>
  <c r="O7" s="1"/>
  <c r="J7"/>
  <c r="K7" s="1"/>
  <c r="S6"/>
  <c r="T6" s="1"/>
  <c r="N6"/>
  <c r="O6" s="1"/>
  <c r="J6"/>
  <c r="K6" s="1"/>
  <c r="S5"/>
  <c r="T5" s="1"/>
  <c r="N5"/>
  <c r="O5" s="1"/>
  <c r="J5"/>
  <c r="K5" s="1"/>
  <c r="S4"/>
  <c r="T4" s="1"/>
  <c r="N4"/>
  <c r="O4" s="1"/>
  <c r="J4"/>
  <c r="K4" s="1"/>
  <c r="S3"/>
  <c r="T3" s="1"/>
  <c r="N3"/>
  <c r="O3" s="1"/>
  <c r="J3"/>
  <c r="K3" s="1"/>
  <c r="S32" i="12"/>
  <c r="T32" s="1"/>
  <c r="N32"/>
  <c r="O32" s="1"/>
  <c r="J32"/>
  <c r="K32" s="1"/>
  <c r="S31"/>
  <c r="T31" s="1"/>
  <c r="N31"/>
  <c r="O31" s="1"/>
  <c r="J31"/>
  <c r="K31" s="1"/>
  <c r="S30"/>
  <c r="T30" s="1"/>
  <c r="N30"/>
  <c r="O30" s="1"/>
  <c r="J30"/>
  <c r="K30" s="1"/>
  <c r="S29"/>
  <c r="T29" s="1"/>
  <c r="N29"/>
  <c r="O29" s="1"/>
  <c r="J29"/>
  <c r="K29" s="1"/>
  <c r="S28"/>
  <c r="T28" s="1"/>
  <c r="N28"/>
  <c r="O28" s="1"/>
  <c r="J28"/>
  <c r="K28" s="1"/>
  <c r="S27"/>
  <c r="T27" s="1"/>
  <c r="N27"/>
  <c r="O27" s="1"/>
  <c r="J27"/>
  <c r="K27" s="1"/>
  <c r="S26"/>
  <c r="T26" s="1"/>
  <c r="N26"/>
  <c r="O26" s="1"/>
  <c r="J26"/>
  <c r="K26" s="1"/>
  <c r="S25"/>
  <c r="T25" s="1"/>
  <c r="N25"/>
  <c r="O25" s="1"/>
  <c r="J25"/>
  <c r="K25" s="1"/>
  <c r="S24"/>
  <c r="T24" s="1"/>
  <c r="N24"/>
  <c r="O24" s="1"/>
  <c r="J24"/>
  <c r="K24" s="1"/>
  <c r="S23"/>
  <c r="T23" s="1"/>
  <c r="N23"/>
  <c r="O23" s="1"/>
  <c r="J23"/>
  <c r="K23" s="1"/>
  <c r="S22"/>
  <c r="T22" s="1"/>
  <c r="N22"/>
  <c r="O22" s="1"/>
  <c r="J22"/>
  <c r="K22" s="1"/>
  <c r="S21"/>
  <c r="T21" s="1"/>
  <c r="N21"/>
  <c r="O21" s="1"/>
  <c r="J21"/>
  <c r="K21" s="1"/>
  <c r="S20"/>
  <c r="T20" s="1"/>
  <c r="N20"/>
  <c r="O20" s="1"/>
  <c r="J20"/>
  <c r="K20" s="1"/>
  <c r="S19"/>
  <c r="T19" s="1"/>
  <c r="N19"/>
  <c r="O19" s="1"/>
  <c r="J19"/>
  <c r="K19" s="1"/>
  <c r="S18"/>
  <c r="T18" s="1"/>
  <c r="N18"/>
  <c r="O18" s="1"/>
  <c r="J18"/>
  <c r="K18" s="1"/>
  <c r="S17"/>
  <c r="T17" s="1"/>
  <c r="N17"/>
  <c r="O17" s="1"/>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S9"/>
  <c r="T9" s="1"/>
  <c r="N9"/>
  <c r="O9" s="1"/>
  <c r="J9"/>
  <c r="K9" s="1"/>
  <c r="S8"/>
  <c r="T8" s="1"/>
  <c r="N8"/>
  <c r="O8" s="1"/>
  <c r="J8"/>
  <c r="K8" s="1"/>
  <c r="S7"/>
  <c r="T7" s="1"/>
  <c r="N7"/>
  <c r="O7" s="1"/>
  <c r="J7"/>
  <c r="K7" s="1"/>
  <c r="S6"/>
  <c r="T6" s="1"/>
  <c r="O6"/>
  <c r="K6"/>
  <c r="S5"/>
  <c r="T5" s="1"/>
  <c r="N5"/>
  <c r="O5" s="1"/>
  <c r="J5"/>
  <c r="K5" s="1"/>
  <c r="S4"/>
  <c r="T4" s="1"/>
  <c r="N4"/>
  <c r="O4" s="1"/>
  <c r="J4"/>
  <c r="K4" s="1"/>
  <c r="S3"/>
  <c r="T3" s="1"/>
  <c r="N3"/>
  <c r="O3" s="1"/>
  <c r="J3"/>
  <c r="K3" s="1"/>
  <c r="S5" i="11"/>
  <c r="T5" s="1"/>
  <c r="N5"/>
  <c r="O5" s="1"/>
  <c r="J5"/>
  <c r="K5" s="1"/>
  <c r="S25"/>
  <c r="T25" s="1"/>
  <c r="N25"/>
  <c r="O25" s="1"/>
  <c r="J25"/>
  <c r="K25" s="1"/>
  <c r="S24"/>
  <c r="T24" s="1"/>
  <c r="N24"/>
  <c r="O24" s="1"/>
  <c r="J24"/>
  <c r="K24" s="1"/>
  <c r="S23"/>
  <c r="T23" s="1"/>
  <c r="N23"/>
  <c r="O23" s="1"/>
  <c r="J23"/>
  <c r="K23" s="1"/>
  <c r="S22"/>
  <c r="T22" s="1"/>
  <c r="N22"/>
  <c r="O22" s="1"/>
  <c r="J22"/>
  <c r="K22" s="1"/>
  <c r="S21"/>
  <c r="T21" s="1"/>
  <c r="N21"/>
  <c r="O21" s="1"/>
  <c r="J21"/>
  <c r="K21" s="1"/>
  <c r="S20"/>
  <c r="T20" s="1"/>
  <c r="N20"/>
  <c r="O20" s="1"/>
  <c r="J20"/>
  <c r="K20" s="1"/>
  <c r="S19"/>
  <c r="T19" s="1"/>
  <c r="N19"/>
  <c r="O19" s="1"/>
  <c r="J19"/>
  <c r="K19" s="1"/>
  <c r="S18"/>
  <c r="T18" s="1"/>
  <c r="N18"/>
  <c r="O18" s="1"/>
  <c r="J18"/>
  <c r="K18" s="1"/>
  <c r="S17"/>
  <c r="T17" s="1"/>
  <c r="N17"/>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S9"/>
  <c r="T9" s="1"/>
  <c r="N9"/>
  <c r="O9" s="1"/>
  <c r="J9"/>
  <c r="K9" s="1"/>
  <c r="W9" s="1"/>
  <c r="S8"/>
  <c r="T8" s="1"/>
  <c r="N8"/>
  <c r="O8" s="1"/>
  <c r="J8"/>
  <c r="K8" s="1"/>
  <c r="S7"/>
  <c r="T7" s="1"/>
  <c r="N7"/>
  <c r="O7" s="1"/>
  <c r="J7"/>
  <c r="K7" s="1"/>
  <c r="S6"/>
  <c r="T6" s="1"/>
  <c r="N6"/>
  <c r="O6" s="1"/>
  <c r="J6"/>
  <c r="K6" s="1"/>
  <c r="S4"/>
  <c r="T4" s="1"/>
  <c r="N4"/>
  <c r="O4" s="1"/>
  <c r="J4"/>
  <c r="K4" s="1"/>
  <c r="S3"/>
  <c r="T3" s="1"/>
  <c r="N3"/>
  <c r="O3" s="1"/>
  <c r="J3"/>
  <c r="K3" s="1"/>
  <c r="S25" i="10"/>
  <c r="T25" s="1"/>
  <c r="N25"/>
  <c r="O25" s="1"/>
  <c r="J25"/>
  <c r="K25" s="1"/>
  <c r="S24"/>
  <c r="T24" s="1"/>
  <c r="N24"/>
  <c r="O24" s="1"/>
  <c r="J24"/>
  <c r="K24" s="1"/>
  <c r="S23"/>
  <c r="T23" s="1"/>
  <c r="N23"/>
  <c r="O23" s="1"/>
  <c r="J23"/>
  <c r="K23" s="1"/>
  <c r="S22"/>
  <c r="T22" s="1"/>
  <c r="N22"/>
  <c r="O22" s="1"/>
  <c r="J22"/>
  <c r="K22" s="1"/>
  <c r="S21"/>
  <c r="T21" s="1"/>
  <c r="N21"/>
  <c r="O21" s="1"/>
  <c r="J21"/>
  <c r="K21" s="1"/>
  <c r="S20"/>
  <c r="T20" s="1"/>
  <c r="N20"/>
  <c r="O20" s="1"/>
  <c r="J20"/>
  <c r="K20" s="1"/>
  <c r="S19"/>
  <c r="T19" s="1"/>
  <c r="N19"/>
  <c r="O19" s="1"/>
  <c r="J19"/>
  <c r="K19" s="1"/>
  <c r="S18"/>
  <c r="T18" s="1"/>
  <c r="N18"/>
  <c r="O18" s="1"/>
  <c r="J18"/>
  <c r="K18" s="1"/>
  <c r="S17"/>
  <c r="T17" s="1"/>
  <c r="N17"/>
  <c r="O17" s="1"/>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S9"/>
  <c r="T9" s="1"/>
  <c r="N9"/>
  <c r="O9" s="1"/>
  <c r="J9"/>
  <c r="K9" s="1"/>
  <c r="S8"/>
  <c r="T8" s="1"/>
  <c r="N8"/>
  <c r="O8" s="1"/>
  <c r="J8"/>
  <c r="K8" s="1"/>
  <c r="S7"/>
  <c r="T7" s="1"/>
  <c r="N7"/>
  <c r="O7" s="1"/>
  <c r="J7"/>
  <c r="K7" s="1"/>
  <c r="S6"/>
  <c r="T6" s="1"/>
  <c r="N6"/>
  <c r="O6" s="1"/>
  <c r="J6"/>
  <c r="K6" s="1"/>
  <c r="S5"/>
  <c r="T5" s="1"/>
  <c r="N5"/>
  <c r="O5" s="1"/>
  <c r="J5"/>
  <c r="K5" s="1"/>
  <c r="S4"/>
  <c r="T4" s="1"/>
  <c r="N4"/>
  <c r="O4" s="1"/>
  <c r="J4"/>
  <c r="K4" s="1"/>
  <c r="S3"/>
  <c r="T3" s="1"/>
  <c r="N3"/>
  <c r="O3" s="1"/>
  <c r="J3"/>
  <c r="K3" s="1"/>
  <c r="T226" i="9"/>
  <c r="S226"/>
  <c r="N226"/>
  <c r="O226" s="1"/>
  <c r="J226"/>
  <c r="K226" s="1"/>
  <c r="S225"/>
  <c r="T225" s="1"/>
  <c r="N225"/>
  <c r="O225" s="1"/>
  <c r="J225"/>
  <c r="K225" s="1"/>
  <c r="S224"/>
  <c r="T224" s="1"/>
  <c r="N224"/>
  <c r="O224" s="1"/>
  <c r="J224"/>
  <c r="K224" s="1"/>
  <c r="S223"/>
  <c r="T223" s="1"/>
  <c r="N223"/>
  <c r="O223" s="1"/>
  <c r="J223"/>
  <c r="K223" s="1"/>
  <c r="S222"/>
  <c r="T222" s="1"/>
  <c r="N222"/>
  <c r="O222" s="1"/>
  <c r="J222"/>
  <c r="K222" s="1"/>
  <c r="S221"/>
  <c r="T221" s="1"/>
  <c r="N221"/>
  <c r="O221" s="1"/>
  <c r="J221"/>
  <c r="K221" s="1"/>
  <c r="S220"/>
  <c r="T220" s="1"/>
  <c r="N220"/>
  <c r="O220" s="1"/>
  <c r="J220"/>
  <c r="K220" s="1"/>
  <c r="S219"/>
  <c r="T219" s="1"/>
  <c r="N219"/>
  <c r="O219" s="1"/>
  <c r="J219"/>
  <c r="K219" s="1"/>
  <c r="S218"/>
  <c r="T218" s="1"/>
  <c r="N218"/>
  <c r="O218" s="1"/>
  <c r="J218"/>
  <c r="K218" s="1"/>
  <c r="S217"/>
  <c r="T217" s="1"/>
  <c r="N217"/>
  <c r="O217" s="1"/>
  <c r="J217"/>
  <c r="K217" s="1"/>
  <c r="S216"/>
  <c r="T216" s="1"/>
  <c r="N216"/>
  <c r="O216" s="1"/>
  <c r="J216"/>
  <c r="K216" s="1"/>
  <c r="S215"/>
  <c r="T215" s="1"/>
  <c r="N215"/>
  <c r="O215" s="1"/>
  <c r="J215"/>
  <c r="K215" s="1"/>
  <c r="S214"/>
  <c r="T214" s="1"/>
  <c r="N214"/>
  <c r="O214" s="1"/>
  <c r="J214"/>
  <c r="K214" s="1"/>
  <c r="S213"/>
  <c r="T213" s="1"/>
  <c r="N213"/>
  <c r="O213" s="1"/>
  <c r="J213"/>
  <c r="K213" s="1"/>
  <c r="S212"/>
  <c r="T212" s="1"/>
  <c r="N212"/>
  <c r="O212" s="1"/>
  <c r="J212"/>
  <c r="K212" s="1"/>
  <c r="S211"/>
  <c r="T211" s="1"/>
  <c r="N211"/>
  <c r="O211" s="1"/>
  <c r="J211"/>
  <c r="K211" s="1"/>
  <c r="S210"/>
  <c r="T210" s="1"/>
  <c r="N210"/>
  <c r="O210" s="1"/>
  <c r="J210"/>
  <c r="K210" s="1"/>
  <c r="S209"/>
  <c r="T209" s="1"/>
  <c r="N209"/>
  <c r="O209" s="1"/>
  <c r="J209"/>
  <c r="K209" s="1"/>
  <c r="S208"/>
  <c r="T208" s="1"/>
  <c r="N208"/>
  <c r="O208" s="1"/>
  <c r="J208"/>
  <c r="K208" s="1"/>
  <c r="S207"/>
  <c r="T207" s="1"/>
  <c r="N207"/>
  <c r="O207" s="1"/>
  <c r="J207"/>
  <c r="K207" s="1"/>
  <c r="S206"/>
  <c r="T206" s="1"/>
  <c r="N206"/>
  <c r="O206" s="1"/>
  <c r="J206"/>
  <c r="K206" s="1"/>
  <c r="S205"/>
  <c r="T205" s="1"/>
  <c r="N205"/>
  <c r="O205" s="1"/>
  <c r="J205"/>
  <c r="K205" s="1"/>
  <c r="S204"/>
  <c r="T204" s="1"/>
  <c r="N204"/>
  <c r="O204" s="1"/>
  <c r="J204"/>
  <c r="K204" s="1"/>
  <c r="S202"/>
  <c r="T202" s="1"/>
  <c r="N202"/>
  <c r="O202" s="1"/>
  <c r="J202"/>
  <c r="K202" s="1"/>
  <c r="S201"/>
  <c r="T201" s="1"/>
  <c r="N201"/>
  <c r="O201" s="1"/>
  <c r="J201"/>
  <c r="K201" s="1"/>
  <c r="S200"/>
  <c r="T200" s="1"/>
  <c r="V200" s="1"/>
  <c r="N200"/>
  <c r="O200" s="1"/>
  <c r="J200"/>
  <c r="K200" s="1"/>
  <c r="S199"/>
  <c r="T199" s="1"/>
  <c r="N199"/>
  <c r="O199" s="1"/>
  <c r="J199"/>
  <c r="K199" s="1"/>
  <c r="S198"/>
  <c r="T198" s="1"/>
  <c r="N198"/>
  <c r="O198" s="1"/>
  <c r="J198"/>
  <c r="K198" s="1"/>
  <c r="S197"/>
  <c r="T197" s="1"/>
  <c r="N197"/>
  <c r="O197" s="1"/>
  <c r="J197"/>
  <c r="K197" s="1"/>
  <c r="S196"/>
  <c r="T196" s="1"/>
  <c r="N196"/>
  <c r="O196" s="1"/>
  <c r="J196"/>
  <c r="K196" s="1"/>
  <c r="T195"/>
  <c r="S195"/>
  <c r="N195"/>
  <c r="O195" s="1"/>
  <c r="J195"/>
  <c r="K195" s="1"/>
  <c r="S194"/>
  <c r="T194" s="1"/>
  <c r="N194"/>
  <c r="O194" s="1"/>
  <c r="J194"/>
  <c r="K194" s="1"/>
  <c r="S193"/>
  <c r="T193" s="1"/>
  <c r="N193"/>
  <c r="O193" s="1"/>
  <c r="J193"/>
  <c r="K193" s="1"/>
  <c r="S192"/>
  <c r="T192" s="1"/>
  <c r="N192"/>
  <c r="O192" s="1"/>
  <c r="J192"/>
  <c r="K192" s="1"/>
  <c r="S191"/>
  <c r="T191" s="1"/>
  <c r="N191"/>
  <c r="O191" s="1"/>
  <c r="J191"/>
  <c r="K191" s="1"/>
  <c r="S190"/>
  <c r="T190" s="1"/>
  <c r="N190"/>
  <c r="O190" s="1"/>
  <c r="J190"/>
  <c r="K190" s="1"/>
  <c r="S189"/>
  <c r="T189" s="1"/>
  <c r="N189"/>
  <c r="O189" s="1"/>
  <c r="J189"/>
  <c r="K189" s="1"/>
  <c r="S188"/>
  <c r="T188" s="1"/>
  <c r="N188"/>
  <c r="O188" s="1"/>
  <c r="J188"/>
  <c r="K188" s="1"/>
  <c r="S187"/>
  <c r="T187" s="1"/>
  <c r="N187"/>
  <c r="O187" s="1"/>
  <c r="J187"/>
  <c r="K187" s="1"/>
  <c r="S186"/>
  <c r="T186" s="1"/>
  <c r="N186"/>
  <c r="O186" s="1"/>
  <c r="J186"/>
  <c r="K186" s="1"/>
  <c r="S185"/>
  <c r="T185" s="1"/>
  <c r="N185"/>
  <c r="O185" s="1"/>
  <c r="J185"/>
  <c r="K185" s="1"/>
  <c r="S184"/>
  <c r="T184" s="1"/>
  <c r="N184"/>
  <c r="O184" s="1"/>
  <c r="J184"/>
  <c r="K184" s="1"/>
  <c r="S183"/>
  <c r="T183" s="1"/>
  <c r="N183"/>
  <c r="O183" s="1"/>
  <c r="J183"/>
  <c r="K183" s="1"/>
  <c r="S182"/>
  <c r="T182" s="1"/>
  <c r="N182"/>
  <c r="O182" s="1"/>
  <c r="J182"/>
  <c r="K182" s="1"/>
  <c r="S181"/>
  <c r="T181" s="1"/>
  <c r="N181"/>
  <c r="O181" s="1"/>
  <c r="J181"/>
  <c r="K181" s="1"/>
  <c r="S180"/>
  <c r="T180" s="1"/>
  <c r="N180"/>
  <c r="O180" s="1"/>
  <c r="J180"/>
  <c r="K180" s="1"/>
  <c r="S179"/>
  <c r="T179" s="1"/>
  <c r="N179"/>
  <c r="O179" s="1"/>
  <c r="J179"/>
  <c r="K179" s="1"/>
  <c r="S178"/>
  <c r="T178" s="1"/>
  <c r="N178"/>
  <c r="O178" s="1"/>
  <c r="J178"/>
  <c r="K178" s="1"/>
  <c r="S177"/>
  <c r="T177" s="1"/>
  <c r="N177"/>
  <c r="O177" s="1"/>
  <c r="J177"/>
  <c r="K177" s="1"/>
  <c r="S176"/>
  <c r="T176" s="1"/>
  <c r="N176"/>
  <c r="O176" s="1"/>
  <c r="J176"/>
  <c r="K176" s="1"/>
  <c r="S175"/>
  <c r="T175" s="1"/>
  <c r="V175" s="1"/>
  <c r="N175"/>
  <c r="O175" s="1"/>
  <c r="J175"/>
  <c r="K175" s="1"/>
  <c r="S174"/>
  <c r="T174" s="1"/>
  <c r="O174"/>
  <c r="N174"/>
  <c r="J174"/>
  <c r="K174" s="1"/>
  <c r="S173"/>
  <c r="T173" s="1"/>
  <c r="O173"/>
  <c r="N173"/>
  <c r="J173"/>
  <c r="K173" s="1"/>
  <c r="S172"/>
  <c r="T172" s="1"/>
  <c r="N172"/>
  <c r="O172" s="1"/>
  <c r="J172"/>
  <c r="K172" s="1"/>
  <c r="S171"/>
  <c r="T171" s="1"/>
  <c r="N171"/>
  <c r="O171" s="1"/>
  <c r="J171"/>
  <c r="K171" s="1"/>
  <c r="S170"/>
  <c r="T170" s="1"/>
  <c r="N170"/>
  <c r="O170" s="1"/>
  <c r="J170"/>
  <c r="K170" s="1"/>
  <c r="S169"/>
  <c r="T169" s="1"/>
  <c r="N169"/>
  <c r="O169" s="1"/>
  <c r="J169"/>
  <c r="K169" s="1"/>
  <c r="T168"/>
  <c r="S168"/>
  <c r="N168"/>
  <c r="O168" s="1"/>
  <c r="J168"/>
  <c r="K168" s="1"/>
  <c r="T167"/>
  <c r="S167"/>
  <c r="N167"/>
  <c r="O167" s="1"/>
  <c r="J167"/>
  <c r="K167" s="1"/>
  <c r="S166"/>
  <c r="T166" s="1"/>
  <c r="V166" s="1"/>
  <c r="N166"/>
  <c r="O166" s="1"/>
  <c r="J166"/>
  <c r="K166" s="1"/>
  <c r="S165"/>
  <c r="T165" s="1"/>
  <c r="N165"/>
  <c r="O165" s="1"/>
  <c r="J165"/>
  <c r="K165" s="1"/>
  <c r="S164"/>
  <c r="T164" s="1"/>
  <c r="N164"/>
  <c r="O164" s="1"/>
  <c r="J164"/>
  <c r="K164" s="1"/>
  <c r="S163"/>
  <c r="T163" s="1"/>
  <c r="V163" s="1"/>
  <c r="N163"/>
  <c r="J163"/>
  <c r="K163" s="1"/>
  <c r="S162"/>
  <c r="T162" s="1"/>
  <c r="V162" s="1"/>
  <c r="N162"/>
  <c r="O162" s="1"/>
  <c r="J162"/>
  <c r="K162" s="1"/>
  <c r="S161"/>
  <c r="T161" s="1"/>
  <c r="N161"/>
  <c r="O161" s="1"/>
  <c r="J161"/>
  <c r="K161" s="1"/>
  <c r="S160"/>
  <c r="T160" s="1"/>
  <c r="N160"/>
  <c r="O160" s="1"/>
  <c r="J160"/>
  <c r="K160" s="1"/>
  <c r="S159"/>
  <c r="T159" s="1"/>
  <c r="N159"/>
  <c r="O159" s="1"/>
  <c r="J159"/>
  <c r="K159" s="1"/>
  <c r="S158"/>
  <c r="T158" s="1"/>
  <c r="O158"/>
  <c r="N158"/>
  <c r="J158"/>
  <c r="K158" s="1"/>
  <c r="S157"/>
  <c r="T157" s="1"/>
  <c r="V157" s="1"/>
  <c r="N157"/>
  <c r="O157" s="1"/>
  <c r="J157"/>
  <c r="K157" s="1"/>
  <c r="S156"/>
  <c r="T156" s="1"/>
  <c r="N156"/>
  <c r="O156" s="1"/>
  <c r="K156"/>
  <c r="J156"/>
  <c r="S155"/>
  <c r="T155" s="1"/>
  <c r="N155"/>
  <c r="O155" s="1"/>
  <c r="J155"/>
  <c r="K155" s="1"/>
  <c r="S154"/>
  <c r="T154" s="1"/>
  <c r="N154"/>
  <c r="O154" s="1"/>
  <c r="J154"/>
  <c r="K154" s="1"/>
  <c r="S153"/>
  <c r="T153" s="1"/>
  <c r="N153"/>
  <c r="O153" s="1"/>
  <c r="J153"/>
  <c r="K153" s="1"/>
  <c r="S152"/>
  <c r="T152" s="1"/>
  <c r="N152"/>
  <c r="O152" s="1"/>
  <c r="J152"/>
  <c r="K152" s="1"/>
  <c r="S151"/>
  <c r="T151" s="1"/>
  <c r="N151"/>
  <c r="O151" s="1"/>
  <c r="J151"/>
  <c r="K151" s="1"/>
  <c r="S150"/>
  <c r="T150" s="1"/>
  <c r="N150"/>
  <c r="O150" s="1"/>
  <c r="J150"/>
  <c r="K150" s="1"/>
  <c r="S149"/>
  <c r="T149" s="1"/>
  <c r="N149"/>
  <c r="O149" s="1"/>
  <c r="J149"/>
  <c r="K149" s="1"/>
  <c r="S148"/>
  <c r="T148" s="1"/>
  <c r="N148"/>
  <c r="O148" s="1"/>
  <c r="J148"/>
  <c r="K148" s="1"/>
  <c r="S147"/>
  <c r="T147" s="1"/>
  <c r="N147"/>
  <c r="O147" s="1"/>
  <c r="J147"/>
  <c r="K147" s="1"/>
  <c r="S146"/>
  <c r="T146" s="1"/>
  <c r="N146"/>
  <c r="O146" s="1"/>
  <c r="J146"/>
  <c r="K146" s="1"/>
  <c r="S145"/>
  <c r="T145" s="1"/>
  <c r="V145" s="1"/>
  <c r="N145"/>
  <c r="O145" s="1"/>
  <c r="J145"/>
  <c r="K145" s="1"/>
  <c r="S144"/>
  <c r="T144" s="1"/>
  <c r="N144"/>
  <c r="O144" s="1"/>
  <c r="J144"/>
  <c r="K144" s="1"/>
  <c r="S143"/>
  <c r="T143" s="1"/>
  <c r="N143"/>
  <c r="O143" s="1"/>
  <c r="J143"/>
  <c r="K143" s="1"/>
  <c r="S142"/>
  <c r="T142" s="1"/>
  <c r="N142"/>
  <c r="O142" s="1"/>
  <c r="J142"/>
  <c r="K142" s="1"/>
  <c r="S141"/>
  <c r="T141" s="1"/>
  <c r="N141"/>
  <c r="O141" s="1"/>
  <c r="J141"/>
  <c r="K141" s="1"/>
  <c r="S140"/>
  <c r="T140" s="1"/>
  <c r="N140"/>
  <c r="O140" s="1"/>
  <c r="J140"/>
  <c r="K140" s="1"/>
  <c r="S139"/>
  <c r="T139" s="1"/>
  <c r="N139"/>
  <c r="O139" s="1"/>
  <c r="J139"/>
  <c r="K139" s="1"/>
  <c r="S138"/>
  <c r="T138" s="1"/>
  <c r="N138"/>
  <c r="O138" s="1"/>
  <c r="J138"/>
  <c r="K138" s="1"/>
  <c r="S137"/>
  <c r="T137" s="1"/>
  <c r="N137"/>
  <c r="O137" s="1"/>
  <c r="J137"/>
  <c r="K137" s="1"/>
  <c r="S136"/>
  <c r="T136" s="1"/>
  <c r="N136"/>
  <c r="O136" s="1"/>
  <c r="J136"/>
  <c r="K136" s="1"/>
  <c r="S135"/>
  <c r="T135" s="1"/>
  <c r="N135"/>
  <c r="O135" s="1"/>
  <c r="J135"/>
  <c r="K135" s="1"/>
  <c r="T134"/>
  <c r="S134"/>
  <c r="N134"/>
  <c r="O134" s="1"/>
  <c r="J134"/>
  <c r="K134" s="1"/>
  <c r="S133"/>
  <c r="T133" s="1"/>
  <c r="N133"/>
  <c r="O133" s="1"/>
  <c r="J133"/>
  <c r="K133" s="1"/>
  <c r="S132"/>
  <c r="T132" s="1"/>
  <c r="V132" s="1"/>
  <c r="N132"/>
  <c r="O132" s="1"/>
  <c r="J132"/>
  <c r="K132" s="1"/>
  <c r="S131"/>
  <c r="T131" s="1"/>
  <c r="N131"/>
  <c r="O131" s="1"/>
  <c r="J131"/>
  <c r="K131" s="1"/>
  <c r="S130"/>
  <c r="T130" s="1"/>
  <c r="N130"/>
  <c r="O130" s="1"/>
  <c r="J130"/>
  <c r="K130" s="1"/>
  <c r="S129"/>
  <c r="T129" s="1"/>
  <c r="N129"/>
  <c r="O129" s="1"/>
  <c r="J129"/>
  <c r="K129" s="1"/>
  <c r="T128"/>
  <c r="S128"/>
  <c r="N128"/>
  <c r="O128" s="1"/>
  <c r="J128"/>
  <c r="K128" s="1"/>
  <c r="S127"/>
  <c r="T127" s="1"/>
  <c r="N127"/>
  <c r="O127" s="1"/>
  <c r="J127"/>
  <c r="K127" s="1"/>
  <c r="S126"/>
  <c r="T126" s="1"/>
  <c r="N126"/>
  <c r="O126" s="1"/>
  <c r="J126"/>
  <c r="K126" s="1"/>
  <c r="S125"/>
  <c r="T125" s="1"/>
  <c r="N125"/>
  <c r="O125" s="1"/>
  <c r="J125"/>
  <c r="K125" s="1"/>
  <c r="S124"/>
  <c r="T124" s="1"/>
  <c r="N124"/>
  <c r="O124" s="1"/>
  <c r="J124"/>
  <c r="K124" s="1"/>
  <c r="S123"/>
  <c r="T123" s="1"/>
  <c r="N123"/>
  <c r="O123" s="1"/>
  <c r="J123"/>
  <c r="K123" s="1"/>
  <c r="S122"/>
  <c r="T122" s="1"/>
  <c r="N122"/>
  <c r="O122" s="1"/>
  <c r="J122"/>
  <c r="K122" s="1"/>
  <c r="S121"/>
  <c r="T121" s="1"/>
  <c r="N121"/>
  <c r="O121" s="1"/>
  <c r="J121"/>
  <c r="K121" s="1"/>
  <c r="S120"/>
  <c r="T120" s="1"/>
  <c r="N120"/>
  <c r="O120" s="1"/>
  <c r="J120"/>
  <c r="K120" s="1"/>
  <c r="S119"/>
  <c r="T119" s="1"/>
  <c r="N119"/>
  <c r="O119" s="1"/>
  <c r="J119"/>
  <c r="K119" s="1"/>
  <c r="S118"/>
  <c r="T118" s="1"/>
  <c r="N118"/>
  <c r="O118" s="1"/>
  <c r="J118"/>
  <c r="K118" s="1"/>
  <c r="S117"/>
  <c r="T117" s="1"/>
  <c r="N117"/>
  <c r="O117" s="1"/>
  <c r="J117"/>
  <c r="K117" s="1"/>
  <c r="S116"/>
  <c r="T116" s="1"/>
  <c r="V116" s="1"/>
  <c r="N116"/>
  <c r="O116" s="1"/>
  <c r="J116"/>
  <c r="K116" s="1"/>
  <c r="S115"/>
  <c r="T115" s="1"/>
  <c r="N115"/>
  <c r="O115" s="1"/>
  <c r="J115"/>
  <c r="K115" s="1"/>
  <c r="S114"/>
  <c r="T114" s="1"/>
  <c r="N114"/>
  <c r="O114" s="1"/>
  <c r="J114"/>
  <c r="K114" s="1"/>
  <c r="S113"/>
  <c r="T113" s="1"/>
  <c r="N113"/>
  <c r="O113" s="1"/>
  <c r="J113"/>
  <c r="K113" s="1"/>
  <c r="S112"/>
  <c r="T112" s="1"/>
  <c r="V112" s="1"/>
  <c r="N112"/>
  <c r="O112" s="1"/>
  <c r="J112"/>
  <c r="K112" s="1"/>
  <c r="S111"/>
  <c r="T111" s="1"/>
  <c r="N111"/>
  <c r="O111" s="1"/>
  <c r="V111" s="1"/>
  <c r="J111"/>
  <c r="K111" s="1"/>
  <c r="S110"/>
  <c r="T110" s="1"/>
  <c r="N110"/>
  <c r="O110" s="1"/>
  <c r="J110"/>
  <c r="K110" s="1"/>
  <c r="S109"/>
  <c r="T109" s="1"/>
  <c r="N109"/>
  <c r="O109" s="1"/>
  <c r="J109"/>
  <c r="K109" s="1"/>
  <c r="T108"/>
  <c r="S108"/>
  <c r="N108"/>
  <c r="O108" s="1"/>
  <c r="J108"/>
  <c r="K108" s="1"/>
  <c r="S107"/>
  <c r="T107" s="1"/>
  <c r="N107"/>
  <c r="O107" s="1"/>
  <c r="J107"/>
  <c r="K107" s="1"/>
  <c r="S106"/>
  <c r="T106" s="1"/>
  <c r="N106"/>
  <c r="O106" s="1"/>
  <c r="J106"/>
  <c r="K106" s="1"/>
  <c r="S105"/>
  <c r="T105" s="1"/>
  <c r="N105"/>
  <c r="O105" s="1"/>
  <c r="J105"/>
  <c r="K105" s="1"/>
  <c r="S104"/>
  <c r="T104" s="1"/>
  <c r="N104"/>
  <c r="O104" s="1"/>
  <c r="J104"/>
  <c r="K104" s="1"/>
  <c r="S103"/>
  <c r="T103" s="1"/>
  <c r="N103"/>
  <c r="O103" s="1"/>
  <c r="J103"/>
  <c r="K103" s="1"/>
  <c r="S102"/>
  <c r="T102" s="1"/>
  <c r="N102"/>
  <c r="O102" s="1"/>
  <c r="J102"/>
  <c r="K102" s="1"/>
  <c r="S101"/>
  <c r="T101" s="1"/>
  <c r="N101"/>
  <c r="O101" s="1"/>
  <c r="J101"/>
  <c r="K101" s="1"/>
  <c r="S100"/>
  <c r="T100" s="1"/>
  <c r="N100"/>
  <c r="O100" s="1"/>
  <c r="J100"/>
  <c r="K100" s="1"/>
  <c r="S99"/>
  <c r="T99" s="1"/>
  <c r="N99"/>
  <c r="O99" s="1"/>
  <c r="J99"/>
  <c r="K99" s="1"/>
  <c r="S98"/>
  <c r="T98" s="1"/>
  <c r="V98" s="1"/>
  <c r="N98"/>
  <c r="O98" s="1"/>
  <c r="J98"/>
  <c r="K98" s="1"/>
  <c r="S97"/>
  <c r="T97" s="1"/>
  <c r="N97"/>
  <c r="O97" s="1"/>
  <c r="J97"/>
  <c r="K97" s="1"/>
  <c r="S96"/>
  <c r="T96" s="1"/>
  <c r="N96"/>
  <c r="O96" s="1"/>
  <c r="J96"/>
  <c r="K96" s="1"/>
  <c r="S95"/>
  <c r="T95" s="1"/>
  <c r="N95"/>
  <c r="O95" s="1"/>
  <c r="J95"/>
  <c r="K95" s="1"/>
  <c r="T94"/>
  <c r="S94"/>
  <c r="N94"/>
  <c r="O94" s="1"/>
  <c r="J94"/>
  <c r="K94" s="1"/>
  <c r="S93"/>
  <c r="T93" s="1"/>
  <c r="N93"/>
  <c r="O93" s="1"/>
  <c r="J93"/>
  <c r="K93" s="1"/>
  <c r="S92"/>
  <c r="T92" s="1"/>
  <c r="N92"/>
  <c r="O92" s="1"/>
  <c r="J92"/>
  <c r="K92" s="1"/>
  <c r="S90"/>
  <c r="T90" s="1"/>
  <c r="N90"/>
  <c r="O90" s="1"/>
  <c r="J90"/>
  <c r="K90" s="1"/>
  <c r="S89"/>
  <c r="T89" s="1"/>
  <c r="N89"/>
  <c r="O89" s="1"/>
  <c r="J89"/>
  <c r="K89" s="1"/>
  <c r="S88"/>
  <c r="T88" s="1"/>
  <c r="N88"/>
  <c r="O88" s="1"/>
  <c r="J88"/>
  <c r="K88" s="1"/>
  <c r="S87"/>
  <c r="T87" s="1"/>
  <c r="N87"/>
  <c r="O87" s="1"/>
  <c r="J87"/>
  <c r="K87" s="1"/>
  <c r="S86"/>
  <c r="T86" s="1"/>
  <c r="N86"/>
  <c r="O86" s="1"/>
  <c r="J86"/>
  <c r="K86" s="1"/>
  <c r="S85"/>
  <c r="T85" s="1"/>
  <c r="N85"/>
  <c r="O85" s="1"/>
  <c r="J85"/>
  <c r="K85" s="1"/>
  <c r="S84"/>
  <c r="T84" s="1"/>
  <c r="N84"/>
  <c r="O84" s="1"/>
  <c r="J84"/>
  <c r="K84" s="1"/>
  <c r="S83"/>
  <c r="T83" s="1"/>
  <c r="V83" s="1"/>
  <c r="N83"/>
  <c r="O83" s="1"/>
  <c r="J83"/>
  <c r="K83" s="1"/>
  <c r="S82"/>
  <c r="T82" s="1"/>
  <c r="N82"/>
  <c r="O82" s="1"/>
  <c r="J82"/>
  <c r="K82" s="1"/>
  <c r="S81"/>
  <c r="T81" s="1"/>
  <c r="N81"/>
  <c r="O81" s="1"/>
  <c r="J81"/>
  <c r="K81" s="1"/>
  <c r="S80"/>
  <c r="T80" s="1"/>
  <c r="V80" s="1"/>
  <c r="N80"/>
  <c r="O80" s="1"/>
  <c r="J80"/>
  <c r="K80" s="1"/>
  <c r="S79"/>
  <c r="T79" s="1"/>
  <c r="N79"/>
  <c r="O79" s="1"/>
  <c r="J79"/>
  <c r="K79" s="1"/>
  <c r="S78"/>
  <c r="T78" s="1"/>
  <c r="N78"/>
  <c r="O78" s="1"/>
  <c r="J78"/>
  <c r="K78" s="1"/>
  <c r="S77"/>
  <c r="T77" s="1"/>
  <c r="N77"/>
  <c r="O77" s="1"/>
  <c r="J77"/>
  <c r="K77" s="1"/>
  <c r="S76"/>
  <c r="T76" s="1"/>
  <c r="V76" s="1"/>
  <c r="N76"/>
  <c r="O76" s="1"/>
  <c r="J76"/>
  <c r="K76" s="1"/>
  <c r="S75"/>
  <c r="T75" s="1"/>
  <c r="N75"/>
  <c r="O75" s="1"/>
  <c r="J75"/>
  <c r="K75" s="1"/>
  <c r="S74"/>
  <c r="T74" s="1"/>
  <c r="N74"/>
  <c r="O74" s="1"/>
  <c r="J74"/>
  <c r="K74" s="1"/>
  <c r="S73"/>
  <c r="T73" s="1"/>
  <c r="N73"/>
  <c r="O73" s="1"/>
  <c r="J73"/>
  <c r="K73" s="1"/>
  <c r="S72"/>
  <c r="T72" s="1"/>
  <c r="N72"/>
  <c r="O72" s="1"/>
  <c r="J72"/>
  <c r="K72" s="1"/>
  <c r="S71"/>
  <c r="T71" s="1"/>
  <c r="N71"/>
  <c r="O71" s="1"/>
  <c r="J71"/>
  <c r="K71" s="1"/>
  <c r="S70"/>
  <c r="T70" s="1"/>
  <c r="N70"/>
  <c r="O70" s="1"/>
  <c r="J70"/>
  <c r="K70" s="1"/>
  <c r="S69"/>
  <c r="T69" s="1"/>
  <c r="N69"/>
  <c r="O69" s="1"/>
  <c r="J69"/>
  <c r="K69" s="1"/>
  <c r="S68"/>
  <c r="T68" s="1"/>
  <c r="N68"/>
  <c r="O68" s="1"/>
  <c r="J68"/>
  <c r="K68" s="1"/>
  <c r="S67"/>
  <c r="T67" s="1"/>
  <c r="N67"/>
  <c r="O67" s="1"/>
  <c r="J67"/>
  <c r="K67" s="1"/>
  <c r="S66"/>
  <c r="T66" s="1"/>
  <c r="N66"/>
  <c r="O66" s="1"/>
  <c r="J66"/>
  <c r="K66" s="1"/>
  <c r="T65"/>
  <c r="S65"/>
  <c r="N65"/>
  <c r="O65" s="1"/>
  <c r="K65"/>
  <c r="J65"/>
  <c r="S64"/>
  <c r="T64" s="1"/>
  <c r="N64"/>
  <c r="O64" s="1"/>
  <c r="J64"/>
  <c r="K64" s="1"/>
  <c r="S63"/>
  <c r="T63" s="1"/>
  <c r="N63"/>
  <c r="O63" s="1"/>
  <c r="J63"/>
  <c r="K63" s="1"/>
  <c r="S62"/>
  <c r="T62" s="1"/>
  <c r="N62"/>
  <c r="O62" s="1"/>
  <c r="J62"/>
  <c r="K62" s="1"/>
  <c r="S61"/>
  <c r="T61" s="1"/>
  <c r="N61"/>
  <c r="O61" s="1"/>
  <c r="J61"/>
  <c r="K61" s="1"/>
  <c r="S60"/>
  <c r="T60" s="1"/>
  <c r="N60"/>
  <c r="O60" s="1"/>
  <c r="J60"/>
  <c r="K60" s="1"/>
  <c r="S59"/>
  <c r="T59" s="1"/>
  <c r="N59"/>
  <c r="O59" s="1"/>
  <c r="J59"/>
  <c r="K59" s="1"/>
  <c r="S58"/>
  <c r="T58" s="1"/>
  <c r="N58"/>
  <c r="O58" s="1"/>
  <c r="J58"/>
  <c r="K58" s="1"/>
  <c r="S57"/>
  <c r="T57" s="1"/>
  <c r="N57"/>
  <c r="O57" s="1"/>
  <c r="J57"/>
  <c r="K57" s="1"/>
  <c r="S56"/>
  <c r="T56" s="1"/>
  <c r="N56"/>
  <c r="O56" s="1"/>
  <c r="J56"/>
  <c r="K56" s="1"/>
  <c r="S55"/>
  <c r="T55" s="1"/>
  <c r="N55"/>
  <c r="O55" s="1"/>
  <c r="J55"/>
  <c r="K55" s="1"/>
  <c r="S54"/>
  <c r="T54" s="1"/>
  <c r="N54"/>
  <c r="O54" s="1"/>
  <c r="J54"/>
  <c r="K54" s="1"/>
  <c r="S53"/>
  <c r="T53" s="1"/>
  <c r="N53"/>
  <c r="O53" s="1"/>
  <c r="J53"/>
  <c r="K53" s="1"/>
  <c r="S52"/>
  <c r="T52" s="1"/>
  <c r="N52"/>
  <c r="O52" s="1"/>
  <c r="J52"/>
  <c r="K52" s="1"/>
  <c r="S51"/>
  <c r="T51" s="1"/>
  <c r="N51"/>
  <c r="O51" s="1"/>
  <c r="J51"/>
  <c r="K51" s="1"/>
  <c r="S50"/>
  <c r="T50" s="1"/>
  <c r="N50"/>
  <c r="O50" s="1"/>
  <c r="J50"/>
  <c r="K50" s="1"/>
  <c r="S49"/>
  <c r="T49" s="1"/>
  <c r="N49"/>
  <c r="O49" s="1"/>
  <c r="J49"/>
  <c r="K49" s="1"/>
  <c r="S48"/>
  <c r="T48" s="1"/>
  <c r="N48"/>
  <c r="O48" s="1"/>
  <c r="J48"/>
  <c r="K48" s="1"/>
  <c r="S47"/>
  <c r="T47" s="1"/>
  <c r="N47"/>
  <c r="O47" s="1"/>
  <c r="J47"/>
  <c r="K47" s="1"/>
  <c r="S46"/>
  <c r="T46" s="1"/>
  <c r="N46"/>
  <c r="O46" s="1"/>
  <c r="J46"/>
  <c r="K46" s="1"/>
  <c r="T45"/>
  <c r="S45"/>
  <c r="N45"/>
  <c r="O45" s="1"/>
  <c r="K45"/>
  <c r="J45"/>
  <c r="S44"/>
  <c r="T44" s="1"/>
  <c r="N44"/>
  <c r="O44" s="1"/>
  <c r="J44"/>
  <c r="K44" s="1"/>
  <c r="S43"/>
  <c r="T43" s="1"/>
  <c r="N43"/>
  <c r="O43" s="1"/>
  <c r="J43"/>
  <c r="K43" s="1"/>
  <c r="S42"/>
  <c r="T42" s="1"/>
  <c r="N42"/>
  <c r="O42" s="1"/>
  <c r="J42"/>
  <c r="K42" s="1"/>
  <c r="S41"/>
  <c r="T41" s="1"/>
  <c r="N41"/>
  <c r="O41" s="1"/>
  <c r="J41"/>
  <c r="K41" s="1"/>
  <c r="S40"/>
  <c r="T40" s="1"/>
  <c r="N40"/>
  <c r="O40" s="1"/>
  <c r="J40"/>
  <c r="K40" s="1"/>
  <c r="S39"/>
  <c r="T39" s="1"/>
  <c r="N39"/>
  <c r="O39" s="1"/>
  <c r="J39"/>
  <c r="K39" s="1"/>
  <c r="S38"/>
  <c r="T38" s="1"/>
  <c r="N38"/>
  <c r="O38" s="1"/>
  <c r="J38"/>
  <c r="K38" s="1"/>
  <c r="S37"/>
  <c r="T37" s="1"/>
  <c r="N37"/>
  <c r="O37" s="1"/>
  <c r="J37"/>
  <c r="K37" s="1"/>
  <c r="S36"/>
  <c r="T36" s="1"/>
  <c r="N36"/>
  <c r="O36" s="1"/>
  <c r="J36"/>
  <c r="K36" s="1"/>
  <c r="S35"/>
  <c r="T35" s="1"/>
  <c r="N35"/>
  <c r="O35" s="1"/>
  <c r="J35"/>
  <c r="K35" s="1"/>
  <c r="S34"/>
  <c r="T34" s="1"/>
  <c r="N34"/>
  <c r="O34" s="1"/>
  <c r="J34"/>
  <c r="K34" s="1"/>
  <c r="S33"/>
  <c r="T33" s="1"/>
  <c r="N33"/>
  <c r="O33" s="1"/>
  <c r="J33"/>
  <c r="K33" s="1"/>
  <c r="S32"/>
  <c r="T32" s="1"/>
  <c r="N32"/>
  <c r="O32" s="1"/>
  <c r="J32"/>
  <c r="K32" s="1"/>
  <c r="S31"/>
  <c r="T31" s="1"/>
  <c r="N31"/>
  <c r="O31" s="1"/>
  <c r="J31"/>
  <c r="K31" s="1"/>
  <c r="S30"/>
  <c r="T30" s="1"/>
  <c r="N30"/>
  <c r="O30" s="1"/>
  <c r="J30"/>
  <c r="K30" s="1"/>
  <c r="S29"/>
  <c r="T29" s="1"/>
  <c r="N29"/>
  <c r="O29" s="1"/>
  <c r="J29"/>
  <c r="K29" s="1"/>
  <c r="S28"/>
  <c r="T28" s="1"/>
  <c r="N28"/>
  <c r="O28" s="1"/>
  <c r="J28"/>
  <c r="K28" s="1"/>
  <c r="S27"/>
  <c r="T27" s="1"/>
  <c r="N27"/>
  <c r="O27" s="1"/>
  <c r="J27"/>
  <c r="K27" s="1"/>
  <c r="S26"/>
  <c r="T26" s="1"/>
  <c r="N26"/>
  <c r="O26" s="1"/>
  <c r="J26"/>
  <c r="K26" s="1"/>
  <c r="S25"/>
  <c r="T25" s="1"/>
  <c r="N25"/>
  <c r="O25" s="1"/>
  <c r="J25"/>
  <c r="K25" s="1"/>
  <c r="S24"/>
  <c r="T24" s="1"/>
  <c r="N24"/>
  <c r="O24" s="1"/>
  <c r="J24"/>
  <c r="K24" s="1"/>
  <c r="S23"/>
  <c r="T23" s="1"/>
  <c r="N23"/>
  <c r="O23" s="1"/>
  <c r="J23"/>
  <c r="K23" s="1"/>
  <c r="S22"/>
  <c r="T22" s="1"/>
  <c r="N22"/>
  <c r="O22" s="1"/>
  <c r="J22"/>
  <c r="K22" s="1"/>
  <c r="S21"/>
  <c r="T21" s="1"/>
  <c r="N21"/>
  <c r="O21" s="1"/>
  <c r="J21"/>
  <c r="K21" s="1"/>
  <c r="S20"/>
  <c r="T20" s="1"/>
  <c r="N20"/>
  <c r="O20" s="1"/>
  <c r="J20"/>
  <c r="K20" s="1"/>
  <c r="S19"/>
  <c r="T19" s="1"/>
  <c r="N19"/>
  <c r="O19" s="1"/>
  <c r="J19"/>
  <c r="K19" s="1"/>
  <c r="S18"/>
  <c r="T18" s="1"/>
  <c r="O18"/>
  <c r="K18"/>
  <c r="S17"/>
  <c r="T17" s="1"/>
  <c r="N17"/>
  <c r="O17" s="1"/>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S9"/>
  <c r="T9" s="1"/>
  <c r="N9"/>
  <c r="O9" s="1"/>
  <c r="J9"/>
  <c r="K9" s="1"/>
  <c r="S8"/>
  <c r="T8" s="1"/>
  <c r="N8"/>
  <c r="O8" s="1"/>
  <c r="J8"/>
  <c r="K8" s="1"/>
  <c r="S7"/>
  <c r="T7" s="1"/>
  <c r="N7"/>
  <c r="O7" s="1"/>
  <c r="J7"/>
  <c r="K7" s="1"/>
  <c r="S6"/>
  <c r="T6" s="1"/>
  <c r="N6"/>
  <c r="O6" s="1"/>
  <c r="J6"/>
  <c r="K6" s="1"/>
  <c r="S5"/>
  <c r="T5" s="1"/>
  <c r="N5"/>
  <c r="O5" s="1"/>
  <c r="J5"/>
  <c r="K5" s="1"/>
  <c r="S4"/>
  <c r="T4" s="1"/>
  <c r="N4"/>
  <c r="O4" s="1"/>
  <c r="J4"/>
  <c r="K4" s="1"/>
  <c r="S3"/>
  <c r="T3" s="1"/>
  <c r="N3"/>
  <c r="O3" s="1"/>
  <c r="J3"/>
  <c r="K3" s="1"/>
  <c r="U35" i="8"/>
  <c r="V35" s="1"/>
  <c r="N35"/>
  <c r="O35" s="1"/>
  <c r="J35"/>
  <c r="K35" s="1"/>
  <c r="U34"/>
  <c r="V34" s="1"/>
  <c r="N34"/>
  <c r="O34" s="1"/>
  <c r="J34"/>
  <c r="K34" s="1"/>
  <c r="U33"/>
  <c r="V33" s="1"/>
  <c r="N33"/>
  <c r="O33" s="1"/>
  <c r="J33"/>
  <c r="K33" s="1"/>
  <c r="U32"/>
  <c r="V32" s="1"/>
  <c r="N32"/>
  <c r="O32" s="1"/>
  <c r="J32"/>
  <c r="K32" s="1"/>
  <c r="U31"/>
  <c r="V31" s="1"/>
  <c r="N31"/>
  <c r="O31" s="1"/>
  <c r="J31"/>
  <c r="K31" s="1"/>
  <c r="U30"/>
  <c r="V30" s="1"/>
  <c r="N30"/>
  <c r="O30" s="1"/>
  <c r="J30"/>
  <c r="K30" s="1"/>
  <c r="U29"/>
  <c r="V29" s="1"/>
  <c r="N29"/>
  <c r="O29" s="1"/>
  <c r="J29"/>
  <c r="K29" s="1"/>
  <c r="U28"/>
  <c r="V28" s="1"/>
  <c r="N28"/>
  <c r="O28" s="1"/>
  <c r="J28"/>
  <c r="K28" s="1"/>
  <c r="U27"/>
  <c r="V27" s="1"/>
  <c r="N27"/>
  <c r="O27" s="1"/>
  <c r="J27"/>
  <c r="K27" s="1"/>
  <c r="U26"/>
  <c r="V26" s="1"/>
  <c r="N26"/>
  <c r="O26" s="1"/>
  <c r="J26"/>
  <c r="K26" s="1"/>
  <c r="U25"/>
  <c r="V25" s="1"/>
  <c r="N25"/>
  <c r="O25" s="1"/>
  <c r="J25"/>
  <c r="K25" s="1"/>
  <c r="U24"/>
  <c r="V24" s="1"/>
  <c r="N24"/>
  <c r="O24" s="1"/>
  <c r="J24"/>
  <c r="K24" s="1"/>
  <c r="U23"/>
  <c r="V23" s="1"/>
  <c r="N23"/>
  <c r="O23" s="1"/>
  <c r="J23"/>
  <c r="K23" s="1"/>
  <c r="U22"/>
  <c r="V22" s="1"/>
  <c r="N22"/>
  <c r="O22" s="1"/>
  <c r="J22"/>
  <c r="K22" s="1"/>
  <c r="U21"/>
  <c r="V21" s="1"/>
  <c r="N21"/>
  <c r="O21" s="1"/>
  <c r="J21"/>
  <c r="K21" s="1"/>
  <c r="U20"/>
  <c r="V20" s="1"/>
  <c r="N20"/>
  <c r="O20" s="1"/>
  <c r="J20"/>
  <c r="K20" s="1"/>
  <c r="U19"/>
  <c r="V19" s="1"/>
  <c r="N19"/>
  <c r="O19" s="1"/>
  <c r="J19"/>
  <c r="K19" s="1"/>
  <c r="U18"/>
  <c r="V18" s="1"/>
  <c r="N18"/>
  <c r="O18" s="1"/>
  <c r="J18"/>
  <c r="K18" s="1"/>
  <c r="U17"/>
  <c r="V17" s="1"/>
  <c r="N17"/>
  <c r="O17" s="1"/>
  <c r="J17"/>
  <c r="K17" s="1"/>
  <c r="U16"/>
  <c r="V16" s="1"/>
  <c r="N16"/>
  <c r="O16" s="1"/>
  <c r="J16"/>
  <c r="K16" s="1"/>
  <c r="U15"/>
  <c r="V15" s="1"/>
  <c r="N15"/>
  <c r="O15" s="1"/>
  <c r="J15"/>
  <c r="K15" s="1"/>
  <c r="U14"/>
  <c r="V14" s="1"/>
  <c r="N14"/>
  <c r="O14" s="1"/>
  <c r="J14"/>
  <c r="K14" s="1"/>
  <c r="U13"/>
  <c r="V13" s="1"/>
  <c r="N13"/>
  <c r="O13" s="1"/>
  <c r="J13"/>
  <c r="K13" s="1"/>
  <c r="U12"/>
  <c r="V12" s="1"/>
  <c r="N12"/>
  <c r="O12" s="1"/>
  <c r="K12"/>
  <c r="J12"/>
  <c r="U11"/>
  <c r="V11" s="1"/>
  <c r="N11"/>
  <c r="O11" s="1"/>
  <c r="J11"/>
  <c r="K11" s="1"/>
  <c r="U10"/>
  <c r="V10" s="1"/>
  <c r="O10"/>
  <c r="N10"/>
  <c r="J10"/>
  <c r="K10" s="1"/>
  <c r="U9"/>
  <c r="V9" s="1"/>
  <c r="O9"/>
  <c r="N9"/>
  <c r="J9"/>
  <c r="K9" s="1"/>
  <c r="U8"/>
  <c r="V8" s="1"/>
  <c r="N8"/>
  <c r="O8" s="1"/>
  <c r="J8"/>
  <c r="K8" s="1"/>
  <c r="U7"/>
  <c r="V7" s="1"/>
  <c r="N7"/>
  <c r="O7" s="1"/>
  <c r="K7"/>
  <c r="J7"/>
  <c r="U6"/>
  <c r="V6" s="1"/>
  <c r="N6"/>
  <c r="O6" s="1"/>
  <c r="J6"/>
  <c r="K6" s="1"/>
  <c r="U5"/>
  <c r="V5" s="1"/>
  <c r="N5"/>
  <c r="O5" s="1"/>
  <c r="J5"/>
  <c r="K5" s="1"/>
  <c r="V4"/>
  <c r="U4"/>
  <c r="N4"/>
  <c r="O4" s="1"/>
  <c r="J4"/>
  <c r="K4" s="1"/>
  <c r="U3"/>
  <c r="V3" s="1"/>
  <c r="O3"/>
  <c r="J3"/>
  <c r="K3" s="1"/>
  <c r="U32" i="7"/>
  <c r="V32" s="1"/>
  <c r="N32"/>
  <c r="O32" s="1"/>
  <c r="J32"/>
  <c r="K32" s="1"/>
  <c r="U31"/>
  <c r="V31" s="1"/>
  <c r="N31"/>
  <c r="O31" s="1"/>
  <c r="J31"/>
  <c r="K31" s="1"/>
  <c r="U30"/>
  <c r="V30" s="1"/>
  <c r="N30"/>
  <c r="O30" s="1"/>
  <c r="J30"/>
  <c r="K30" s="1"/>
  <c r="U29"/>
  <c r="V29" s="1"/>
  <c r="N29"/>
  <c r="O29" s="1"/>
  <c r="J29"/>
  <c r="K29" s="1"/>
  <c r="U28"/>
  <c r="V28" s="1"/>
  <c r="N28"/>
  <c r="O28" s="1"/>
  <c r="J28"/>
  <c r="K28" s="1"/>
  <c r="U27"/>
  <c r="V27" s="1"/>
  <c r="N27"/>
  <c r="O27" s="1"/>
  <c r="J27"/>
  <c r="K27" s="1"/>
  <c r="V26"/>
  <c r="U26"/>
  <c r="N26"/>
  <c r="O26" s="1"/>
  <c r="J26"/>
  <c r="K26" s="1"/>
  <c r="U25"/>
  <c r="V25" s="1"/>
  <c r="N25"/>
  <c r="O25" s="1"/>
  <c r="J25"/>
  <c r="K25" s="1"/>
  <c r="U24"/>
  <c r="V24" s="1"/>
  <c r="N24"/>
  <c r="O24" s="1"/>
  <c r="J24"/>
  <c r="K24" s="1"/>
  <c r="U23"/>
  <c r="V23" s="1"/>
  <c r="N23"/>
  <c r="O23" s="1"/>
  <c r="J23"/>
  <c r="K23" s="1"/>
  <c r="U22"/>
  <c r="V22" s="1"/>
  <c r="N22"/>
  <c r="O22" s="1"/>
  <c r="J22"/>
  <c r="K22" s="1"/>
  <c r="U21"/>
  <c r="V21" s="1"/>
  <c r="N21"/>
  <c r="O21" s="1"/>
  <c r="J21"/>
  <c r="K21" s="1"/>
  <c r="U20"/>
  <c r="V20" s="1"/>
  <c r="N20"/>
  <c r="O20" s="1"/>
  <c r="J20"/>
  <c r="K20" s="1"/>
  <c r="U19"/>
  <c r="V19" s="1"/>
  <c r="N19"/>
  <c r="O19" s="1"/>
  <c r="J19"/>
  <c r="K19" s="1"/>
  <c r="U18"/>
  <c r="V18" s="1"/>
  <c r="N18"/>
  <c r="O18" s="1"/>
  <c r="J18"/>
  <c r="K18" s="1"/>
  <c r="U17"/>
  <c r="V17" s="1"/>
  <c r="N17"/>
  <c r="O17" s="1"/>
  <c r="J17"/>
  <c r="K17" s="1"/>
  <c r="V16"/>
  <c r="U16"/>
  <c r="N16"/>
  <c r="O16" s="1"/>
  <c r="J16"/>
  <c r="K16" s="1"/>
  <c r="U15"/>
  <c r="V15" s="1"/>
  <c r="Z15" s="1"/>
  <c r="N15"/>
  <c r="O15" s="1"/>
  <c r="J15"/>
  <c r="K15" s="1"/>
  <c r="U14"/>
  <c r="V14" s="1"/>
  <c r="N14"/>
  <c r="O14" s="1"/>
  <c r="J14"/>
  <c r="K14" s="1"/>
  <c r="U13"/>
  <c r="V13" s="1"/>
  <c r="N13"/>
  <c r="O13" s="1"/>
  <c r="J13"/>
  <c r="K13" s="1"/>
  <c r="U12"/>
  <c r="V12" s="1"/>
  <c r="N12"/>
  <c r="O12" s="1"/>
  <c r="J12"/>
  <c r="K12" s="1"/>
  <c r="U11"/>
  <c r="V11" s="1"/>
  <c r="N11"/>
  <c r="O11" s="1"/>
  <c r="J11"/>
  <c r="K11" s="1"/>
  <c r="U10"/>
  <c r="V10" s="1"/>
  <c r="N10"/>
  <c r="O10" s="1"/>
  <c r="J10"/>
  <c r="K10" s="1"/>
  <c r="U9"/>
  <c r="V9" s="1"/>
  <c r="N9"/>
  <c r="O9" s="1"/>
  <c r="J9"/>
  <c r="K9" s="1"/>
  <c r="U8"/>
  <c r="V8" s="1"/>
  <c r="N8"/>
  <c r="O8" s="1"/>
  <c r="J8"/>
  <c r="K8" s="1"/>
  <c r="U7"/>
  <c r="V7" s="1"/>
  <c r="N7"/>
  <c r="O7" s="1"/>
  <c r="J7"/>
  <c r="K7" s="1"/>
  <c r="U6"/>
  <c r="V6" s="1"/>
  <c r="N6"/>
  <c r="O6" s="1"/>
  <c r="J6"/>
  <c r="K6" s="1"/>
  <c r="U5"/>
  <c r="V5" s="1"/>
  <c r="N5"/>
  <c r="O5" s="1"/>
  <c r="J5"/>
  <c r="K5" s="1"/>
  <c r="U4"/>
  <c r="V4" s="1"/>
  <c r="N4"/>
  <c r="O4" s="1"/>
  <c r="J4"/>
  <c r="K4" s="1"/>
  <c r="U3"/>
  <c r="V3" s="1"/>
  <c r="N3"/>
  <c r="O3" s="1"/>
  <c r="J3"/>
  <c r="K3" s="1"/>
  <c r="U25" i="6"/>
  <c r="V25" s="1"/>
  <c r="N25"/>
  <c r="O25" s="1"/>
  <c r="J25"/>
  <c r="K25" s="1"/>
  <c r="U24"/>
  <c r="V24" s="1"/>
  <c r="N24"/>
  <c r="O24" s="1"/>
  <c r="J24"/>
  <c r="K24" s="1"/>
  <c r="U23"/>
  <c r="V23" s="1"/>
  <c r="N23"/>
  <c r="O23" s="1"/>
  <c r="J23"/>
  <c r="K23" s="1"/>
  <c r="U22"/>
  <c r="V22" s="1"/>
  <c r="Z22" s="1"/>
  <c r="N22"/>
  <c r="O22" s="1"/>
  <c r="J22"/>
  <c r="K22" s="1"/>
  <c r="U21"/>
  <c r="V21" s="1"/>
  <c r="N21"/>
  <c r="O21" s="1"/>
  <c r="J21"/>
  <c r="K21" s="1"/>
  <c r="U20"/>
  <c r="V20" s="1"/>
  <c r="N20"/>
  <c r="O20" s="1"/>
  <c r="J20"/>
  <c r="K20" s="1"/>
  <c r="U19"/>
  <c r="V19" s="1"/>
  <c r="N19"/>
  <c r="O19" s="1"/>
  <c r="J19"/>
  <c r="K19" s="1"/>
  <c r="U18"/>
  <c r="V18" s="1"/>
  <c r="N18"/>
  <c r="O18" s="1"/>
  <c r="J18"/>
  <c r="K18" s="1"/>
  <c r="U17"/>
  <c r="V17" s="1"/>
  <c r="N17"/>
  <c r="O17" s="1"/>
  <c r="J17"/>
  <c r="K17" s="1"/>
  <c r="U16"/>
  <c r="V16" s="1"/>
  <c r="N16"/>
  <c r="O16" s="1"/>
  <c r="J16"/>
  <c r="K16" s="1"/>
  <c r="V15"/>
  <c r="U15"/>
  <c r="O15"/>
  <c r="N15"/>
  <c r="K15"/>
  <c r="J15"/>
  <c r="U14"/>
  <c r="V14" s="1"/>
  <c r="N14"/>
  <c r="O14" s="1"/>
  <c r="J14"/>
  <c r="K14" s="1"/>
  <c r="U13"/>
  <c r="V13" s="1"/>
  <c r="N13"/>
  <c r="O13" s="1"/>
  <c r="J13"/>
  <c r="K13" s="1"/>
  <c r="U12"/>
  <c r="V12" s="1"/>
  <c r="N12"/>
  <c r="O12" s="1"/>
  <c r="J12"/>
  <c r="K12" s="1"/>
  <c r="U11"/>
  <c r="V11" s="1"/>
  <c r="N11"/>
  <c r="O11" s="1"/>
  <c r="J11"/>
  <c r="K11" s="1"/>
  <c r="U10"/>
  <c r="V10" s="1"/>
  <c r="N10"/>
  <c r="O10" s="1"/>
  <c r="J10"/>
  <c r="K10" s="1"/>
  <c r="U9"/>
  <c r="V9" s="1"/>
  <c r="N9"/>
  <c r="O9" s="1"/>
  <c r="J9"/>
  <c r="K9" s="1"/>
  <c r="U8"/>
  <c r="V8" s="1"/>
  <c r="N8"/>
  <c r="O8" s="1"/>
  <c r="Z8" s="1"/>
  <c r="J8"/>
  <c r="K8" s="1"/>
  <c r="V7"/>
  <c r="U7"/>
  <c r="O7"/>
  <c r="N7"/>
  <c r="K7"/>
  <c r="J7"/>
  <c r="U6"/>
  <c r="V6" s="1"/>
  <c r="N6"/>
  <c r="O6" s="1"/>
  <c r="J6"/>
  <c r="K6" s="1"/>
  <c r="U5"/>
  <c r="V5" s="1"/>
  <c r="N5"/>
  <c r="O5" s="1"/>
  <c r="J5"/>
  <c r="K5" s="1"/>
  <c r="U4"/>
  <c r="V4" s="1"/>
  <c r="N4"/>
  <c r="O4" s="1"/>
  <c r="J4"/>
  <c r="K4" s="1"/>
  <c r="U3"/>
  <c r="V3" s="1"/>
  <c r="N3"/>
  <c r="O3" s="1"/>
  <c r="J3"/>
  <c r="K3" s="1"/>
  <c r="U25" i="5"/>
  <c r="V25" s="1"/>
  <c r="N25"/>
  <c r="O25" s="1"/>
  <c r="J25"/>
  <c r="K25" s="1"/>
  <c r="U24"/>
  <c r="V24" s="1"/>
  <c r="N24"/>
  <c r="O24" s="1"/>
  <c r="J24"/>
  <c r="K24" s="1"/>
  <c r="U23"/>
  <c r="V23" s="1"/>
  <c r="N23"/>
  <c r="O23" s="1"/>
  <c r="J23"/>
  <c r="K23" s="1"/>
  <c r="U22"/>
  <c r="V22" s="1"/>
  <c r="N22"/>
  <c r="O22" s="1"/>
  <c r="J22"/>
  <c r="K22" s="1"/>
  <c r="U21"/>
  <c r="V21" s="1"/>
  <c r="N21"/>
  <c r="O21" s="1"/>
  <c r="J21"/>
  <c r="K21" s="1"/>
  <c r="U20"/>
  <c r="V20" s="1"/>
  <c r="N20"/>
  <c r="O20" s="1"/>
  <c r="J20"/>
  <c r="K20" s="1"/>
  <c r="U19"/>
  <c r="V19" s="1"/>
  <c r="N19"/>
  <c r="O19" s="1"/>
  <c r="J19"/>
  <c r="K19" s="1"/>
  <c r="U18"/>
  <c r="V18" s="1"/>
  <c r="N18"/>
  <c r="O18" s="1"/>
  <c r="J18"/>
  <c r="K18" s="1"/>
  <c r="U17"/>
  <c r="V17" s="1"/>
  <c r="N17"/>
  <c r="O17" s="1"/>
  <c r="J17"/>
  <c r="K17" s="1"/>
  <c r="U16"/>
  <c r="V16" s="1"/>
  <c r="N16"/>
  <c r="O16" s="1"/>
  <c r="J16"/>
  <c r="K16" s="1"/>
  <c r="U15"/>
  <c r="V15" s="1"/>
  <c r="N15"/>
  <c r="O15" s="1"/>
  <c r="J15"/>
  <c r="K15" s="1"/>
  <c r="U14"/>
  <c r="V14" s="1"/>
  <c r="N14"/>
  <c r="O14" s="1"/>
  <c r="J14"/>
  <c r="K14" s="1"/>
  <c r="U13"/>
  <c r="V13" s="1"/>
  <c r="N13"/>
  <c r="O13" s="1"/>
  <c r="J13"/>
  <c r="K13" s="1"/>
  <c r="U12"/>
  <c r="V12" s="1"/>
  <c r="N12"/>
  <c r="O12" s="1"/>
  <c r="J12"/>
  <c r="K12" s="1"/>
  <c r="U11"/>
  <c r="V11" s="1"/>
  <c r="N11"/>
  <c r="O11" s="1"/>
  <c r="J11"/>
  <c r="K11" s="1"/>
  <c r="U10"/>
  <c r="V10" s="1"/>
  <c r="N10"/>
  <c r="O10" s="1"/>
  <c r="J10"/>
  <c r="K10" s="1"/>
  <c r="U9"/>
  <c r="V9" s="1"/>
  <c r="N9"/>
  <c r="O9" s="1"/>
  <c r="J9"/>
  <c r="K9" s="1"/>
  <c r="U8"/>
  <c r="V8" s="1"/>
  <c r="N8"/>
  <c r="O8" s="1"/>
  <c r="J8"/>
  <c r="K8" s="1"/>
  <c r="U7"/>
  <c r="V7" s="1"/>
  <c r="N7"/>
  <c r="O7" s="1"/>
  <c r="J7"/>
  <c r="K7" s="1"/>
  <c r="U6"/>
  <c r="V6" s="1"/>
  <c r="N6"/>
  <c r="O6" s="1"/>
  <c r="J6"/>
  <c r="K6" s="1"/>
  <c r="U5"/>
  <c r="V5" s="1"/>
  <c r="N5"/>
  <c r="O5" s="1"/>
  <c r="J5"/>
  <c r="K5" s="1"/>
  <c r="U4"/>
  <c r="V4" s="1"/>
  <c r="N4"/>
  <c r="O4" s="1"/>
  <c r="J4"/>
  <c r="K4" s="1"/>
  <c r="U3"/>
  <c r="V3" s="1"/>
  <c r="N3"/>
  <c r="O3" s="1"/>
  <c r="J3"/>
  <c r="K3" s="1"/>
  <c r="Y20" i="4"/>
  <c r="Y36"/>
  <c r="Y40"/>
  <c r="Y60"/>
  <c r="Y84"/>
  <c r="Y124"/>
  <c r="Y136"/>
  <c r="Y152"/>
  <c r="U226"/>
  <c r="V226" s="1"/>
  <c r="Y226" s="1"/>
  <c r="N226"/>
  <c r="O226" s="1"/>
  <c r="J226"/>
  <c r="K226" s="1"/>
  <c r="U225"/>
  <c r="V225" s="1"/>
  <c r="Y225" s="1"/>
  <c r="N225"/>
  <c r="O225" s="1"/>
  <c r="J225"/>
  <c r="K225" s="1"/>
  <c r="U224"/>
  <c r="V224" s="1"/>
  <c r="Y224" s="1"/>
  <c r="N224"/>
  <c r="O224" s="1"/>
  <c r="J224"/>
  <c r="K224" s="1"/>
  <c r="V223"/>
  <c r="Y223" s="1"/>
  <c r="U223"/>
  <c r="N223"/>
  <c r="O223" s="1"/>
  <c r="J223"/>
  <c r="K223" s="1"/>
  <c r="U222"/>
  <c r="V222" s="1"/>
  <c r="Y222" s="1"/>
  <c r="N222"/>
  <c r="O222" s="1"/>
  <c r="J222"/>
  <c r="K222" s="1"/>
  <c r="V221"/>
  <c r="Y221" s="1"/>
  <c r="U221"/>
  <c r="N221"/>
  <c r="O221" s="1"/>
  <c r="J221"/>
  <c r="K221" s="1"/>
  <c r="V220"/>
  <c r="U220"/>
  <c r="N220"/>
  <c r="O220" s="1"/>
  <c r="J220"/>
  <c r="K220" s="1"/>
  <c r="Y220" s="1"/>
  <c r="U219"/>
  <c r="V219" s="1"/>
  <c r="Y219" s="1"/>
  <c r="N219"/>
  <c r="O219" s="1"/>
  <c r="J219"/>
  <c r="K219" s="1"/>
  <c r="U218"/>
  <c r="V218" s="1"/>
  <c r="Y218" s="1"/>
  <c r="N218"/>
  <c r="O218" s="1"/>
  <c r="J218"/>
  <c r="K218" s="1"/>
  <c r="U217"/>
  <c r="V217" s="1"/>
  <c r="Y217" s="1"/>
  <c r="N217"/>
  <c r="O217" s="1"/>
  <c r="J217"/>
  <c r="K217" s="1"/>
  <c r="U216"/>
  <c r="V216" s="1"/>
  <c r="N216"/>
  <c r="O216" s="1"/>
  <c r="J216"/>
  <c r="K216" s="1"/>
  <c r="Y216" s="1"/>
  <c r="U215"/>
  <c r="V215" s="1"/>
  <c r="Y215" s="1"/>
  <c r="N215"/>
  <c r="O215" s="1"/>
  <c r="J215"/>
  <c r="K215" s="1"/>
  <c r="U214"/>
  <c r="V214" s="1"/>
  <c r="Y214" s="1"/>
  <c r="N214"/>
  <c r="O214" s="1"/>
  <c r="J214"/>
  <c r="K214" s="1"/>
  <c r="U213"/>
  <c r="V213" s="1"/>
  <c r="Y213" s="1"/>
  <c r="N213"/>
  <c r="O213" s="1"/>
  <c r="J213"/>
  <c r="K213" s="1"/>
  <c r="U212"/>
  <c r="V212" s="1"/>
  <c r="N212"/>
  <c r="O212" s="1"/>
  <c r="K212"/>
  <c r="Y212" s="1"/>
  <c r="J212"/>
  <c r="U211"/>
  <c r="V211" s="1"/>
  <c r="Y211" s="1"/>
  <c r="N211"/>
  <c r="O211" s="1"/>
  <c r="J211"/>
  <c r="K211" s="1"/>
  <c r="U210"/>
  <c r="V210" s="1"/>
  <c r="Y210" s="1"/>
  <c r="N210"/>
  <c r="O210" s="1"/>
  <c r="J210"/>
  <c r="K210" s="1"/>
  <c r="U209"/>
  <c r="V209" s="1"/>
  <c r="Y209" s="1"/>
  <c r="N209"/>
  <c r="O209" s="1"/>
  <c r="J209"/>
  <c r="K209" s="1"/>
  <c r="U208"/>
  <c r="V208" s="1"/>
  <c r="Y208" s="1"/>
  <c r="N208"/>
  <c r="O208" s="1"/>
  <c r="J208"/>
  <c r="K208" s="1"/>
  <c r="U207"/>
  <c r="V207" s="1"/>
  <c r="N207"/>
  <c r="O207" s="1"/>
  <c r="J207"/>
  <c r="K207" s="1"/>
  <c r="U206"/>
  <c r="V206" s="1"/>
  <c r="Y206" s="1"/>
  <c r="N206"/>
  <c r="O206" s="1"/>
  <c r="J206"/>
  <c r="K206" s="1"/>
  <c r="U205"/>
  <c r="V205" s="1"/>
  <c r="Y205" s="1"/>
  <c r="N205"/>
  <c r="O205" s="1"/>
  <c r="J205"/>
  <c r="K205" s="1"/>
  <c r="U204"/>
  <c r="V204" s="1"/>
  <c r="N204"/>
  <c r="O204" s="1"/>
  <c r="K204"/>
  <c r="Y204" s="1"/>
  <c r="J204"/>
  <c r="U202"/>
  <c r="V202" s="1"/>
  <c r="N202"/>
  <c r="O202" s="1"/>
  <c r="J202"/>
  <c r="K202" s="1"/>
  <c r="V201"/>
  <c r="U201"/>
  <c r="N201"/>
  <c r="O201" s="1"/>
  <c r="J201"/>
  <c r="K201" s="1"/>
  <c r="V200"/>
  <c r="U200"/>
  <c r="N200"/>
  <c r="O200" s="1"/>
  <c r="J200"/>
  <c r="K200" s="1"/>
  <c r="Y200" s="1"/>
  <c r="V199"/>
  <c r="Y199" s="1"/>
  <c r="U199"/>
  <c r="N199"/>
  <c r="O199" s="1"/>
  <c r="K199"/>
  <c r="J199"/>
  <c r="U198"/>
  <c r="V198" s="1"/>
  <c r="Y198" s="1"/>
  <c r="N198"/>
  <c r="O198" s="1"/>
  <c r="J198"/>
  <c r="K198" s="1"/>
  <c r="U197"/>
  <c r="V197" s="1"/>
  <c r="Y197" s="1"/>
  <c r="N197"/>
  <c r="O197" s="1"/>
  <c r="J197"/>
  <c r="K197" s="1"/>
  <c r="V196"/>
  <c r="Y196" s="1"/>
  <c r="U196"/>
  <c r="N196"/>
  <c r="O196" s="1"/>
  <c r="J196"/>
  <c r="K196" s="1"/>
  <c r="U195"/>
  <c r="V195" s="1"/>
  <c r="Y195" s="1"/>
  <c r="N195"/>
  <c r="O195" s="1"/>
  <c r="J195"/>
  <c r="K195" s="1"/>
  <c r="U194"/>
  <c r="V194" s="1"/>
  <c r="N194"/>
  <c r="O194" s="1"/>
  <c r="J194"/>
  <c r="K194" s="1"/>
  <c r="U193"/>
  <c r="V193" s="1"/>
  <c r="N193"/>
  <c r="O193" s="1"/>
  <c r="J193"/>
  <c r="K193" s="1"/>
  <c r="V192"/>
  <c r="U192"/>
  <c r="N192"/>
  <c r="O192" s="1"/>
  <c r="J192"/>
  <c r="K192" s="1"/>
  <c r="Y192" s="1"/>
  <c r="V191"/>
  <c r="Y191" s="1"/>
  <c r="U191"/>
  <c r="N191"/>
  <c r="O191" s="1"/>
  <c r="J191"/>
  <c r="K191" s="1"/>
  <c r="U190"/>
  <c r="V190" s="1"/>
  <c r="Y190" s="1"/>
  <c r="N190"/>
  <c r="O190" s="1"/>
  <c r="J190"/>
  <c r="K190" s="1"/>
  <c r="U189"/>
  <c r="V189" s="1"/>
  <c r="Y189" s="1"/>
  <c r="O189"/>
  <c r="N189"/>
  <c r="J189"/>
  <c r="K189" s="1"/>
  <c r="V188"/>
  <c r="Y188" s="1"/>
  <c r="U188"/>
  <c r="N188"/>
  <c r="O188" s="1"/>
  <c r="J188"/>
  <c r="K188" s="1"/>
  <c r="U187"/>
  <c r="V187" s="1"/>
  <c r="Y187" s="1"/>
  <c r="O187"/>
  <c r="N187"/>
  <c r="J187"/>
  <c r="K187" s="1"/>
  <c r="U186"/>
  <c r="V186" s="1"/>
  <c r="Y186" s="1"/>
  <c r="N186"/>
  <c r="O186" s="1"/>
  <c r="J186"/>
  <c r="K186" s="1"/>
  <c r="U185"/>
  <c r="V185" s="1"/>
  <c r="Y185" s="1"/>
  <c r="N185"/>
  <c r="O185" s="1"/>
  <c r="J185"/>
  <c r="K185" s="1"/>
  <c r="V184"/>
  <c r="Y184" s="1"/>
  <c r="U184"/>
  <c r="N184"/>
  <c r="O184" s="1"/>
  <c r="J184"/>
  <c r="K184" s="1"/>
  <c r="V183"/>
  <c r="Y183" s="1"/>
  <c r="U183"/>
  <c r="N183"/>
  <c r="O183" s="1"/>
  <c r="J183"/>
  <c r="K183" s="1"/>
  <c r="U182"/>
  <c r="V182" s="1"/>
  <c r="Y182" s="1"/>
  <c r="N182"/>
  <c r="O182" s="1"/>
  <c r="J182"/>
  <c r="K182" s="1"/>
  <c r="U181"/>
  <c r="V181" s="1"/>
  <c r="N181"/>
  <c r="O181" s="1"/>
  <c r="J181"/>
  <c r="K181" s="1"/>
  <c r="V180"/>
  <c r="Y180" s="1"/>
  <c r="U180"/>
  <c r="N180"/>
  <c r="O180" s="1"/>
  <c r="J180"/>
  <c r="K180" s="1"/>
  <c r="V179"/>
  <c r="Y179" s="1"/>
  <c r="U179"/>
  <c r="N179"/>
  <c r="O179" s="1"/>
  <c r="J179"/>
  <c r="K179" s="1"/>
  <c r="U178"/>
  <c r="V178" s="1"/>
  <c r="Y178" s="1"/>
  <c r="N178"/>
  <c r="O178" s="1"/>
  <c r="J178"/>
  <c r="K178" s="1"/>
  <c r="U177"/>
  <c r="V177" s="1"/>
  <c r="Y177" s="1"/>
  <c r="N177"/>
  <c r="O177" s="1"/>
  <c r="J177"/>
  <c r="K177" s="1"/>
  <c r="U176"/>
  <c r="V176" s="1"/>
  <c r="N176"/>
  <c r="O176" s="1"/>
  <c r="J176"/>
  <c r="K176" s="1"/>
  <c r="U175"/>
  <c r="V175" s="1"/>
  <c r="Y175" s="1"/>
  <c r="N175"/>
  <c r="O175" s="1"/>
  <c r="J175"/>
  <c r="K175" s="1"/>
  <c r="U174"/>
  <c r="V174" s="1"/>
  <c r="Y174" s="1"/>
  <c r="N174"/>
  <c r="O174" s="1"/>
  <c r="J174"/>
  <c r="K174" s="1"/>
  <c r="U173"/>
  <c r="V173" s="1"/>
  <c r="Y173" s="1"/>
  <c r="N173"/>
  <c r="O173" s="1"/>
  <c r="J173"/>
  <c r="K173" s="1"/>
  <c r="U172"/>
  <c r="V172" s="1"/>
  <c r="Y172" s="1"/>
  <c r="N172"/>
  <c r="O172" s="1"/>
  <c r="J172"/>
  <c r="K172" s="1"/>
  <c r="U171"/>
  <c r="V171" s="1"/>
  <c r="Y171" s="1"/>
  <c r="N171"/>
  <c r="O171" s="1"/>
  <c r="J171"/>
  <c r="K171" s="1"/>
  <c r="U170"/>
  <c r="V170" s="1"/>
  <c r="Y170" s="1"/>
  <c r="O170"/>
  <c r="N170"/>
  <c r="J170"/>
  <c r="K170" s="1"/>
  <c r="U169"/>
  <c r="V169" s="1"/>
  <c r="Y169" s="1"/>
  <c r="N169"/>
  <c r="O169" s="1"/>
  <c r="J169"/>
  <c r="K169" s="1"/>
  <c r="U168"/>
  <c r="V168" s="1"/>
  <c r="N168"/>
  <c r="O168" s="1"/>
  <c r="Y168" s="1"/>
  <c r="K168"/>
  <c r="J168"/>
  <c r="U167"/>
  <c r="V167" s="1"/>
  <c r="Y167" s="1"/>
  <c r="N167"/>
  <c r="O167" s="1"/>
  <c r="J167"/>
  <c r="K167" s="1"/>
  <c r="U166"/>
  <c r="V166" s="1"/>
  <c r="Y166" s="1"/>
  <c r="N166"/>
  <c r="O166" s="1"/>
  <c r="J166"/>
  <c r="K166" s="1"/>
  <c r="U165"/>
  <c r="V165" s="1"/>
  <c r="Y165" s="1"/>
  <c r="N165"/>
  <c r="O165" s="1"/>
  <c r="J165"/>
  <c r="K165" s="1"/>
  <c r="U164"/>
  <c r="V164" s="1"/>
  <c r="Y164" s="1"/>
  <c r="N164"/>
  <c r="O164" s="1"/>
  <c r="K164"/>
  <c r="J164"/>
  <c r="U163"/>
  <c r="V163" s="1"/>
  <c r="Y163" s="1"/>
  <c r="O163"/>
  <c r="N163"/>
  <c r="J163"/>
  <c r="K163" s="1"/>
  <c r="U162"/>
  <c r="V162" s="1"/>
  <c r="Y162" s="1"/>
  <c r="N162"/>
  <c r="O162" s="1"/>
  <c r="J162"/>
  <c r="K162" s="1"/>
  <c r="U161"/>
  <c r="V161" s="1"/>
  <c r="Y161" s="1"/>
  <c r="N161"/>
  <c r="O161" s="1"/>
  <c r="J161"/>
  <c r="K161" s="1"/>
  <c r="U160"/>
  <c r="V160" s="1"/>
  <c r="N160"/>
  <c r="O160" s="1"/>
  <c r="Y160" s="1"/>
  <c r="J160"/>
  <c r="K160" s="1"/>
  <c r="U159"/>
  <c r="V159" s="1"/>
  <c r="N159"/>
  <c r="O159" s="1"/>
  <c r="J159"/>
  <c r="K159" s="1"/>
  <c r="U158"/>
  <c r="V158" s="1"/>
  <c r="Y158" s="1"/>
  <c r="N158"/>
  <c r="O158" s="1"/>
  <c r="J158"/>
  <c r="K158" s="1"/>
  <c r="U157"/>
  <c r="V157" s="1"/>
  <c r="Y157" s="1"/>
  <c r="N157"/>
  <c r="O157" s="1"/>
  <c r="J157"/>
  <c r="K157" s="1"/>
  <c r="V156"/>
  <c r="Y156" s="1"/>
  <c r="U156"/>
  <c r="N156"/>
  <c r="O156" s="1"/>
  <c r="J156"/>
  <c r="K156" s="1"/>
  <c r="U155"/>
  <c r="V155" s="1"/>
  <c r="Y155" s="1"/>
  <c r="N155"/>
  <c r="O155" s="1"/>
  <c r="J155"/>
  <c r="K155" s="1"/>
  <c r="U154"/>
  <c r="V154" s="1"/>
  <c r="Y154" s="1"/>
  <c r="N154"/>
  <c r="O154" s="1"/>
  <c r="J154"/>
  <c r="K154" s="1"/>
  <c r="U153"/>
  <c r="V153" s="1"/>
  <c r="Y153" s="1"/>
  <c r="N153"/>
  <c r="O153" s="1"/>
  <c r="J153"/>
  <c r="K153" s="1"/>
  <c r="U152"/>
  <c r="V152" s="1"/>
  <c r="N152"/>
  <c r="O152" s="1"/>
  <c r="J152"/>
  <c r="K152" s="1"/>
  <c r="U151"/>
  <c r="V151" s="1"/>
  <c r="Y151" s="1"/>
  <c r="O151"/>
  <c r="N151"/>
  <c r="J151"/>
  <c r="K151" s="1"/>
  <c r="U150"/>
  <c r="V150" s="1"/>
  <c r="Y150" s="1"/>
  <c r="O150"/>
  <c r="N150"/>
  <c r="J150"/>
  <c r="K150" s="1"/>
  <c r="U149"/>
  <c r="V149" s="1"/>
  <c r="Y149" s="1"/>
  <c r="O149"/>
  <c r="N149"/>
  <c r="J149"/>
  <c r="K149" s="1"/>
  <c r="V148"/>
  <c r="Y148" s="1"/>
  <c r="U148"/>
  <c r="N148"/>
  <c r="O148" s="1"/>
  <c r="J148"/>
  <c r="K148" s="1"/>
  <c r="V147"/>
  <c r="Y147" s="1"/>
  <c r="U147"/>
  <c r="N147"/>
  <c r="O147" s="1"/>
  <c r="J147"/>
  <c r="K147" s="1"/>
  <c r="U146"/>
  <c r="V146" s="1"/>
  <c r="Y146" s="1"/>
  <c r="N146"/>
  <c r="O146" s="1"/>
  <c r="J146"/>
  <c r="K146" s="1"/>
  <c r="U145"/>
  <c r="V145" s="1"/>
  <c r="Y145" s="1"/>
  <c r="N145"/>
  <c r="O145" s="1"/>
  <c r="J145"/>
  <c r="K145" s="1"/>
  <c r="V144"/>
  <c r="U144"/>
  <c r="N144"/>
  <c r="O144" s="1"/>
  <c r="Y144" s="1"/>
  <c r="J144"/>
  <c r="K144" s="1"/>
  <c r="V143"/>
  <c r="Y143" s="1"/>
  <c r="U143"/>
  <c r="N143"/>
  <c r="O143" s="1"/>
  <c r="J143"/>
  <c r="K143" s="1"/>
  <c r="U142"/>
  <c r="V142" s="1"/>
  <c r="Y142" s="1"/>
  <c r="N142"/>
  <c r="O142" s="1"/>
  <c r="J142"/>
  <c r="K142" s="1"/>
  <c r="U141"/>
  <c r="V141" s="1"/>
  <c r="Y141" s="1"/>
  <c r="N141"/>
  <c r="O141" s="1"/>
  <c r="J141"/>
  <c r="K141" s="1"/>
  <c r="U140"/>
  <c r="V140" s="1"/>
  <c r="Y140" s="1"/>
  <c r="N140"/>
  <c r="O140" s="1"/>
  <c r="J140"/>
  <c r="K140" s="1"/>
  <c r="U139"/>
  <c r="V139" s="1"/>
  <c r="Y139" s="1"/>
  <c r="N139"/>
  <c r="O139" s="1"/>
  <c r="K139"/>
  <c r="J139"/>
  <c r="U138"/>
  <c r="V138" s="1"/>
  <c r="Y138" s="1"/>
  <c r="N138"/>
  <c r="O138" s="1"/>
  <c r="J138"/>
  <c r="K138" s="1"/>
  <c r="U137"/>
  <c r="V137" s="1"/>
  <c r="Y137" s="1"/>
  <c r="N137"/>
  <c r="O137" s="1"/>
  <c r="J137"/>
  <c r="K137" s="1"/>
  <c r="U136"/>
  <c r="V136" s="1"/>
  <c r="N136"/>
  <c r="O136" s="1"/>
  <c r="J136"/>
  <c r="K136" s="1"/>
  <c r="V135"/>
  <c r="Y135" s="1"/>
  <c r="U135"/>
  <c r="N135"/>
  <c r="O135" s="1"/>
  <c r="J135"/>
  <c r="K135" s="1"/>
  <c r="U134"/>
  <c r="V134" s="1"/>
  <c r="N134"/>
  <c r="O134" s="1"/>
  <c r="J134"/>
  <c r="K134" s="1"/>
  <c r="U133"/>
  <c r="V133" s="1"/>
  <c r="Y133" s="1"/>
  <c r="O133"/>
  <c r="N133"/>
  <c r="J133"/>
  <c r="K133" s="1"/>
  <c r="U132"/>
  <c r="V132" s="1"/>
  <c r="O132"/>
  <c r="N132"/>
  <c r="J132"/>
  <c r="K132" s="1"/>
  <c r="Y132" s="1"/>
  <c r="U131"/>
  <c r="V131" s="1"/>
  <c r="N131"/>
  <c r="O131" s="1"/>
  <c r="J131"/>
  <c r="K131" s="1"/>
  <c r="U130"/>
  <c r="V130" s="1"/>
  <c r="Y130" s="1"/>
  <c r="N130"/>
  <c r="O130" s="1"/>
  <c r="J130"/>
  <c r="K130" s="1"/>
  <c r="U129"/>
  <c r="V129" s="1"/>
  <c r="Y129" s="1"/>
  <c r="O129"/>
  <c r="N129"/>
  <c r="J129"/>
  <c r="K129" s="1"/>
  <c r="U128"/>
  <c r="V128" s="1"/>
  <c r="Y128" s="1"/>
  <c r="O128"/>
  <c r="N128"/>
  <c r="J128"/>
  <c r="K128" s="1"/>
  <c r="U127"/>
  <c r="V127" s="1"/>
  <c r="Y127" s="1"/>
  <c r="N127"/>
  <c r="O127" s="1"/>
  <c r="J127"/>
  <c r="K127" s="1"/>
  <c r="U126"/>
  <c r="V126" s="1"/>
  <c r="Y126" s="1"/>
  <c r="N126"/>
  <c r="O126" s="1"/>
  <c r="J126"/>
  <c r="K126" s="1"/>
  <c r="U125"/>
  <c r="V125" s="1"/>
  <c r="Y125" s="1"/>
  <c r="N125"/>
  <c r="O125" s="1"/>
  <c r="J125"/>
  <c r="K125" s="1"/>
  <c r="U124"/>
  <c r="V124" s="1"/>
  <c r="N124"/>
  <c r="O124" s="1"/>
  <c r="J124"/>
  <c r="K124" s="1"/>
  <c r="U123"/>
  <c r="V123" s="1"/>
  <c r="Y123" s="1"/>
  <c r="N123"/>
  <c r="O123" s="1"/>
  <c r="K123"/>
  <c r="J123"/>
  <c r="U122"/>
  <c r="V122" s="1"/>
  <c r="Y122" s="1"/>
  <c r="N122"/>
  <c r="O122" s="1"/>
  <c r="J122"/>
  <c r="K122" s="1"/>
  <c r="U121"/>
  <c r="V121" s="1"/>
  <c r="Y121" s="1"/>
  <c r="N121"/>
  <c r="O121" s="1"/>
  <c r="J121"/>
  <c r="K121" s="1"/>
  <c r="U120"/>
  <c r="V120" s="1"/>
  <c r="N120"/>
  <c r="O120" s="1"/>
  <c r="J120"/>
  <c r="K120" s="1"/>
  <c r="Y120" s="1"/>
  <c r="V119"/>
  <c r="Y119" s="1"/>
  <c r="U119"/>
  <c r="N119"/>
  <c r="O119" s="1"/>
  <c r="K119"/>
  <c r="J119"/>
  <c r="U118"/>
  <c r="V118" s="1"/>
  <c r="Y118" s="1"/>
  <c r="N118"/>
  <c r="O118" s="1"/>
  <c r="K118"/>
  <c r="J118"/>
  <c r="U117"/>
  <c r="V117" s="1"/>
  <c r="N117"/>
  <c r="O117" s="1"/>
  <c r="J117"/>
  <c r="K117" s="1"/>
  <c r="U116"/>
  <c r="V116" s="1"/>
  <c r="N116"/>
  <c r="O116" s="1"/>
  <c r="Y116" s="1"/>
  <c r="J116"/>
  <c r="K116" s="1"/>
  <c r="U115"/>
  <c r="V115" s="1"/>
  <c r="Y115" s="1"/>
  <c r="N115"/>
  <c r="O115" s="1"/>
  <c r="K115"/>
  <c r="J115"/>
  <c r="U114"/>
  <c r="V114" s="1"/>
  <c r="Y114" s="1"/>
  <c r="N114"/>
  <c r="O114" s="1"/>
  <c r="J114"/>
  <c r="K114" s="1"/>
  <c r="U113"/>
  <c r="V113" s="1"/>
  <c r="Y113" s="1"/>
  <c r="O113"/>
  <c r="N113"/>
  <c r="J113"/>
  <c r="K113" s="1"/>
  <c r="U112"/>
  <c r="V112" s="1"/>
  <c r="N112"/>
  <c r="O112" s="1"/>
  <c r="Y112" s="1"/>
  <c r="J112"/>
  <c r="K112" s="1"/>
  <c r="U111"/>
  <c r="V111" s="1"/>
  <c r="Y111" s="1"/>
  <c r="N111"/>
  <c r="O111" s="1"/>
  <c r="J111"/>
  <c r="K111" s="1"/>
  <c r="U110"/>
  <c r="V110" s="1"/>
  <c r="Y110" s="1"/>
  <c r="N110"/>
  <c r="O110" s="1"/>
  <c r="J110"/>
  <c r="K110" s="1"/>
  <c r="U109"/>
  <c r="V109" s="1"/>
  <c r="Y109" s="1"/>
  <c r="N109"/>
  <c r="O109" s="1"/>
  <c r="J109"/>
  <c r="K109" s="1"/>
  <c r="U108"/>
  <c r="V108" s="1"/>
  <c r="N108"/>
  <c r="O108" s="1"/>
  <c r="J108"/>
  <c r="K108" s="1"/>
  <c r="Y108" s="1"/>
  <c r="U107"/>
  <c r="V107" s="1"/>
  <c r="N107"/>
  <c r="O107" s="1"/>
  <c r="J107"/>
  <c r="K107" s="1"/>
  <c r="U106"/>
  <c r="V106" s="1"/>
  <c r="Y106" s="1"/>
  <c r="N106"/>
  <c r="O106" s="1"/>
  <c r="J106"/>
  <c r="K106" s="1"/>
  <c r="U105"/>
  <c r="V105" s="1"/>
  <c r="Y105" s="1"/>
  <c r="N105"/>
  <c r="O105" s="1"/>
  <c r="J105"/>
  <c r="K105" s="1"/>
  <c r="U104"/>
  <c r="V104" s="1"/>
  <c r="N104"/>
  <c r="O104" s="1"/>
  <c r="Y104" s="1"/>
  <c r="J104"/>
  <c r="K104" s="1"/>
  <c r="U103"/>
  <c r="V103" s="1"/>
  <c r="Y103" s="1"/>
  <c r="N103"/>
  <c r="O103" s="1"/>
  <c r="J103"/>
  <c r="K103" s="1"/>
  <c r="U102"/>
  <c r="V102" s="1"/>
  <c r="Y102" s="1"/>
  <c r="N102"/>
  <c r="O102" s="1"/>
  <c r="K102"/>
  <c r="J102"/>
  <c r="U101"/>
  <c r="V101" s="1"/>
  <c r="Y101" s="1"/>
  <c r="N101"/>
  <c r="O101" s="1"/>
  <c r="J101"/>
  <c r="K101" s="1"/>
  <c r="U100"/>
  <c r="V100" s="1"/>
  <c r="N100"/>
  <c r="O100" s="1"/>
  <c r="J100"/>
  <c r="K100" s="1"/>
  <c r="Y100" s="1"/>
  <c r="U99"/>
  <c r="V99" s="1"/>
  <c r="Y99" s="1"/>
  <c r="N99"/>
  <c r="O99" s="1"/>
  <c r="J99"/>
  <c r="K99" s="1"/>
  <c r="V98"/>
  <c r="Y98" s="1"/>
  <c r="U98"/>
  <c r="N98"/>
  <c r="O98" s="1"/>
  <c r="J98"/>
  <c r="K98" s="1"/>
  <c r="U97"/>
  <c r="V97" s="1"/>
  <c r="Y97" s="1"/>
  <c r="O97"/>
  <c r="N97"/>
  <c r="J97"/>
  <c r="K97" s="1"/>
  <c r="U96"/>
  <c r="V96" s="1"/>
  <c r="Y96" s="1"/>
  <c r="O96"/>
  <c r="N96"/>
  <c r="J96"/>
  <c r="K96" s="1"/>
  <c r="V95"/>
  <c r="Y95" s="1"/>
  <c r="U95"/>
  <c r="N95"/>
  <c r="O95" s="1"/>
  <c r="J95"/>
  <c r="K95" s="1"/>
  <c r="V94"/>
  <c r="Y94" s="1"/>
  <c r="U94"/>
  <c r="N94"/>
  <c r="O94" s="1"/>
  <c r="J94"/>
  <c r="K94" s="1"/>
  <c r="U93"/>
  <c r="V93" s="1"/>
  <c r="Y93" s="1"/>
  <c r="N93"/>
  <c r="O93" s="1"/>
  <c r="J93"/>
  <c r="K93" s="1"/>
  <c r="U92"/>
  <c r="V92" s="1"/>
  <c r="N92"/>
  <c r="O92" s="1"/>
  <c r="Y92" s="1"/>
  <c r="J92"/>
  <c r="K92" s="1"/>
  <c r="U90"/>
  <c r="V90" s="1"/>
  <c r="N90"/>
  <c r="O90" s="1"/>
  <c r="J90"/>
  <c r="K90" s="1"/>
  <c r="U89"/>
  <c r="V89" s="1"/>
  <c r="Y89" s="1"/>
  <c r="N89"/>
  <c r="O89" s="1"/>
  <c r="J89"/>
  <c r="K89" s="1"/>
  <c r="U88"/>
  <c r="V88" s="1"/>
  <c r="N88"/>
  <c r="O88" s="1"/>
  <c r="Y88" s="1"/>
  <c r="J88"/>
  <c r="K88" s="1"/>
  <c r="U87"/>
  <c r="V87" s="1"/>
  <c r="Y87" s="1"/>
  <c r="N87"/>
  <c r="O87" s="1"/>
  <c r="J87"/>
  <c r="K87" s="1"/>
  <c r="U86"/>
  <c r="V86" s="1"/>
  <c r="Y86" s="1"/>
  <c r="N86"/>
  <c r="O86" s="1"/>
  <c r="J86"/>
  <c r="K86" s="1"/>
  <c r="U85"/>
  <c r="V85" s="1"/>
  <c r="Y85" s="1"/>
  <c r="N85"/>
  <c r="O85" s="1"/>
  <c r="J85"/>
  <c r="K85" s="1"/>
  <c r="U84"/>
  <c r="V84" s="1"/>
  <c r="N84"/>
  <c r="O84" s="1"/>
  <c r="J84"/>
  <c r="K84" s="1"/>
  <c r="V83"/>
  <c r="Y83" s="1"/>
  <c r="U83"/>
  <c r="N83"/>
  <c r="O83" s="1"/>
  <c r="J83"/>
  <c r="K83" s="1"/>
  <c r="U82"/>
  <c r="V82" s="1"/>
  <c r="Y82" s="1"/>
  <c r="N82"/>
  <c r="O82" s="1"/>
  <c r="J82"/>
  <c r="K82" s="1"/>
  <c r="U81"/>
  <c r="V81" s="1"/>
  <c r="Y81" s="1"/>
  <c r="N81"/>
  <c r="O81" s="1"/>
  <c r="J81"/>
  <c r="K81" s="1"/>
  <c r="U80"/>
  <c r="V80" s="1"/>
  <c r="Y80" s="1"/>
  <c r="N80"/>
  <c r="O80" s="1"/>
  <c r="J80"/>
  <c r="K80" s="1"/>
  <c r="U79"/>
  <c r="V79" s="1"/>
  <c r="Y79" s="1"/>
  <c r="N79"/>
  <c r="O79" s="1"/>
  <c r="J79"/>
  <c r="K79" s="1"/>
  <c r="U78"/>
  <c r="V78" s="1"/>
  <c r="Y78" s="1"/>
  <c r="N78"/>
  <c r="O78" s="1"/>
  <c r="J78"/>
  <c r="K78" s="1"/>
  <c r="U77"/>
  <c r="V77" s="1"/>
  <c r="N77"/>
  <c r="O77" s="1"/>
  <c r="J77"/>
  <c r="K77" s="1"/>
  <c r="V76"/>
  <c r="U76"/>
  <c r="N76"/>
  <c r="O76" s="1"/>
  <c r="J76"/>
  <c r="K76" s="1"/>
  <c r="Y76" s="1"/>
  <c r="V75"/>
  <c r="Y75" s="1"/>
  <c r="U75"/>
  <c r="N75"/>
  <c r="O75" s="1"/>
  <c r="J75"/>
  <c r="K75" s="1"/>
  <c r="V74"/>
  <c r="Y74" s="1"/>
  <c r="U74"/>
  <c r="N74"/>
  <c r="O74" s="1"/>
  <c r="J74"/>
  <c r="K74" s="1"/>
  <c r="U73"/>
  <c r="V73" s="1"/>
  <c r="Y73" s="1"/>
  <c r="N73"/>
  <c r="O73" s="1"/>
  <c r="J73"/>
  <c r="K73" s="1"/>
  <c r="U72"/>
  <c r="V72" s="1"/>
  <c r="Y72" s="1"/>
  <c r="N72"/>
  <c r="O72" s="1"/>
  <c r="J72"/>
  <c r="K72" s="1"/>
  <c r="U71"/>
  <c r="V71" s="1"/>
  <c r="Y71" s="1"/>
  <c r="N71"/>
  <c r="O71" s="1"/>
  <c r="J71"/>
  <c r="K71" s="1"/>
  <c r="U70"/>
  <c r="V70" s="1"/>
  <c r="Y70" s="1"/>
  <c r="N70"/>
  <c r="O70" s="1"/>
  <c r="J70"/>
  <c r="K70" s="1"/>
  <c r="U69"/>
  <c r="V69" s="1"/>
  <c r="Y69" s="1"/>
  <c r="N69"/>
  <c r="O69" s="1"/>
  <c r="J69"/>
  <c r="K69" s="1"/>
  <c r="U68"/>
  <c r="V68" s="1"/>
  <c r="Y68" s="1"/>
  <c r="N68"/>
  <c r="O68" s="1"/>
  <c r="J68"/>
  <c r="K68" s="1"/>
  <c r="U67"/>
  <c r="V67" s="1"/>
  <c r="Y67" s="1"/>
  <c r="N67"/>
  <c r="O67" s="1"/>
  <c r="J67"/>
  <c r="K67" s="1"/>
  <c r="U66"/>
  <c r="V66" s="1"/>
  <c r="Y66" s="1"/>
  <c r="N66"/>
  <c r="O66" s="1"/>
  <c r="J66"/>
  <c r="K66" s="1"/>
  <c r="U65"/>
  <c r="V65" s="1"/>
  <c r="Y65" s="1"/>
  <c r="N65"/>
  <c r="O65" s="1"/>
  <c r="J65"/>
  <c r="K65" s="1"/>
  <c r="U64"/>
  <c r="V64" s="1"/>
  <c r="N64"/>
  <c r="O64" s="1"/>
  <c r="Y64" s="1"/>
  <c r="J64"/>
  <c r="K64" s="1"/>
  <c r="U63"/>
  <c r="V63" s="1"/>
  <c r="N63"/>
  <c r="O63" s="1"/>
  <c r="J63"/>
  <c r="K63" s="1"/>
  <c r="V62"/>
  <c r="Y62" s="1"/>
  <c r="U62"/>
  <c r="N62"/>
  <c r="O62" s="1"/>
  <c r="J62"/>
  <c r="K62" s="1"/>
  <c r="V61"/>
  <c r="Y61" s="1"/>
  <c r="U61"/>
  <c r="N61"/>
  <c r="O61" s="1"/>
  <c r="J61"/>
  <c r="K61" s="1"/>
  <c r="U60"/>
  <c r="V60" s="1"/>
  <c r="N60"/>
  <c r="O60" s="1"/>
  <c r="J60"/>
  <c r="K60" s="1"/>
  <c r="U59"/>
  <c r="V59" s="1"/>
  <c r="Y59" s="1"/>
  <c r="N59"/>
  <c r="O59" s="1"/>
  <c r="J59"/>
  <c r="K59" s="1"/>
  <c r="U58"/>
  <c r="V58" s="1"/>
  <c r="Y58" s="1"/>
  <c r="N58"/>
  <c r="O58" s="1"/>
  <c r="K58"/>
  <c r="J58"/>
  <c r="U57"/>
  <c r="V57" s="1"/>
  <c r="Y57" s="1"/>
  <c r="N57"/>
  <c r="O57" s="1"/>
  <c r="J57"/>
  <c r="K57" s="1"/>
  <c r="U56"/>
  <c r="V56" s="1"/>
  <c r="N56"/>
  <c r="O56" s="1"/>
  <c r="J56"/>
  <c r="K56" s="1"/>
  <c r="Y56" s="1"/>
  <c r="U55"/>
  <c r="V55" s="1"/>
  <c r="Y55" s="1"/>
  <c r="N55"/>
  <c r="O55" s="1"/>
  <c r="J55"/>
  <c r="K55" s="1"/>
  <c r="V54"/>
  <c r="Y54" s="1"/>
  <c r="U54"/>
  <c r="N54"/>
  <c r="O54" s="1"/>
  <c r="J54"/>
  <c r="K54" s="1"/>
  <c r="U53"/>
  <c r="V53" s="1"/>
  <c r="Y53" s="1"/>
  <c r="N53"/>
  <c r="O53" s="1"/>
  <c r="J53"/>
  <c r="K53" s="1"/>
  <c r="U52"/>
  <c r="V52" s="1"/>
  <c r="O52"/>
  <c r="Y52" s="1"/>
  <c r="N52"/>
  <c r="J52"/>
  <c r="K52" s="1"/>
  <c r="U51"/>
  <c r="V51" s="1"/>
  <c r="Y51" s="1"/>
  <c r="O51"/>
  <c r="N51"/>
  <c r="J51"/>
  <c r="K51" s="1"/>
  <c r="U50"/>
  <c r="V50" s="1"/>
  <c r="Y50" s="1"/>
  <c r="N50"/>
  <c r="O50" s="1"/>
  <c r="J50"/>
  <c r="K50" s="1"/>
  <c r="U49"/>
  <c r="V49" s="1"/>
  <c r="Y49" s="1"/>
  <c r="N49"/>
  <c r="O49" s="1"/>
  <c r="K49"/>
  <c r="J49"/>
  <c r="U48"/>
  <c r="V48" s="1"/>
  <c r="N48"/>
  <c r="O48" s="1"/>
  <c r="J48"/>
  <c r="K48" s="1"/>
  <c r="Y48" s="1"/>
  <c r="U47"/>
  <c r="V47" s="1"/>
  <c r="Y47" s="1"/>
  <c r="N47"/>
  <c r="O47" s="1"/>
  <c r="J47"/>
  <c r="K47" s="1"/>
  <c r="U46"/>
  <c r="V46" s="1"/>
  <c r="N46"/>
  <c r="O46" s="1"/>
  <c r="J46"/>
  <c r="K46" s="1"/>
  <c r="V45"/>
  <c r="Y45" s="1"/>
  <c r="U45"/>
  <c r="N45"/>
  <c r="O45" s="1"/>
  <c r="J45"/>
  <c r="K45" s="1"/>
  <c r="U44"/>
  <c r="V44" s="1"/>
  <c r="Y44" s="1"/>
  <c r="N44"/>
  <c r="O44" s="1"/>
  <c r="J44"/>
  <c r="K44" s="1"/>
  <c r="U43"/>
  <c r="V43" s="1"/>
  <c r="Y43" s="1"/>
  <c r="O43"/>
  <c r="N43"/>
  <c r="J43"/>
  <c r="K43" s="1"/>
  <c r="U42"/>
  <c r="V42" s="1"/>
  <c r="Y42" s="1"/>
  <c r="N42"/>
  <c r="O42" s="1"/>
  <c r="J42"/>
  <c r="K42" s="1"/>
  <c r="U41"/>
  <c r="V41" s="1"/>
  <c r="Y41" s="1"/>
  <c r="N41"/>
  <c r="O41" s="1"/>
  <c r="J41"/>
  <c r="K41" s="1"/>
  <c r="U40"/>
  <c r="V40" s="1"/>
  <c r="N40"/>
  <c r="O40" s="1"/>
  <c r="J40"/>
  <c r="K40" s="1"/>
  <c r="U39"/>
  <c r="V39" s="1"/>
  <c r="Y39" s="1"/>
  <c r="N39"/>
  <c r="O39" s="1"/>
  <c r="J39"/>
  <c r="K39" s="1"/>
  <c r="U38"/>
  <c r="V38" s="1"/>
  <c r="Y38" s="1"/>
  <c r="N38"/>
  <c r="O38" s="1"/>
  <c r="J38"/>
  <c r="K38" s="1"/>
  <c r="U37"/>
  <c r="V37" s="1"/>
  <c r="Y37" s="1"/>
  <c r="N37"/>
  <c r="O37" s="1"/>
  <c r="J37"/>
  <c r="K37" s="1"/>
  <c r="U36"/>
  <c r="V36" s="1"/>
  <c r="N36"/>
  <c r="O36" s="1"/>
  <c r="J36"/>
  <c r="K36" s="1"/>
  <c r="U35"/>
  <c r="V35" s="1"/>
  <c r="Y35" s="1"/>
  <c r="O35"/>
  <c r="N35"/>
  <c r="J35"/>
  <c r="K35" s="1"/>
  <c r="U34"/>
  <c r="V34" s="1"/>
  <c r="Y34" s="1"/>
  <c r="N34"/>
  <c r="O34" s="1"/>
  <c r="J34"/>
  <c r="K34" s="1"/>
  <c r="U33"/>
  <c r="V33" s="1"/>
  <c r="Y33" s="1"/>
  <c r="N33"/>
  <c r="O33" s="1"/>
  <c r="J33"/>
  <c r="K33" s="1"/>
  <c r="U32"/>
  <c r="V32" s="1"/>
  <c r="N32"/>
  <c r="O32" s="1"/>
  <c r="J32"/>
  <c r="K32" s="1"/>
  <c r="Y32" s="1"/>
  <c r="U31"/>
  <c r="V31" s="1"/>
  <c r="Y31" s="1"/>
  <c r="N31"/>
  <c r="O31" s="1"/>
  <c r="J31"/>
  <c r="K31" s="1"/>
  <c r="U30"/>
  <c r="V30" s="1"/>
  <c r="Y30" s="1"/>
  <c r="N30"/>
  <c r="O30" s="1"/>
  <c r="J30"/>
  <c r="K30" s="1"/>
  <c r="U29"/>
  <c r="V29" s="1"/>
  <c r="Y29" s="1"/>
  <c r="N29"/>
  <c r="O29" s="1"/>
  <c r="K29"/>
  <c r="J29"/>
  <c r="U28"/>
  <c r="V28" s="1"/>
  <c r="N28"/>
  <c r="O28" s="1"/>
  <c r="Y28" s="1"/>
  <c r="J28"/>
  <c r="K28" s="1"/>
  <c r="U27"/>
  <c r="V27" s="1"/>
  <c r="Y27" s="1"/>
  <c r="N27"/>
  <c r="O27" s="1"/>
  <c r="J27"/>
  <c r="K27" s="1"/>
  <c r="U26"/>
  <c r="V26" s="1"/>
  <c r="Y26" s="1"/>
  <c r="N26"/>
  <c r="O26" s="1"/>
  <c r="J26"/>
  <c r="K26" s="1"/>
  <c r="U25"/>
  <c r="V25" s="1"/>
  <c r="Y25" s="1"/>
  <c r="N25"/>
  <c r="O25" s="1"/>
  <c r="J25"/>
  <c r="K25" s="1"/>
  <c r="U24"/>
  <c r="V24" s="1"/>
  <c r="N24"/>
  <c r="O24" s="1"/>
  <c r="Y24" s="1"/>
  <c r="J24"/>
  <c r="K24" s="1"/>
  <c r="U23"/>
  <c r="V23" s="1"/>
  <c r="Y23" s="1"/>
  <c r="N23"/>
  <c r="O23" s="1"/>
  <c r="J23"/>
  <c r="K23" s="1"/>
  <c r="V22"/>
  <c r="Y22" s="1"/>
  <c r="U22"/>
  <c r="N22"/>
  <c r="O22" s="1"/>
  <c r="J22"/>
  <c r="K22" s="1"/>
  <c r="V21"/>
  <c r="Y21" s="1"/>
  <c r="U21"/>
  <c r="N21"/>
  <c r="O21" s="1"/>
  <c r="J21"/>
  <c r="K21" s="1"/>
  <c r="U20"/>
  <c r="V20" s="1"/>
  <c r="N20"/>
  <c r="O20" s="1"/>
  <c r="J20"/>
  <c r="K20" s="1"/>
  <c r="U19"/>
  <c r="V19" s="1"/>
  <c r="Y19" s="1"/>
  <c r="N19"/>
  <c r="O19" s="1"/>
  <c r="J19"/>
  <c r="K19" s="1"/>
  <c r="U18"/>
  <c r="V18" s="1"/>
  <c r="Y18" s="1"/>
  <c r="N18"/>
  <c r="O18" s="1"/>
  <c r="K18"/>
  <c r="J18"/>
  <c r="U17"/>
  <c r="V17" s="1"/>
  <c r="Y17" s="1"/>
  <c r="N17"/>
  <c r="O17" s="1"/>
  <c r="K17"/>
  <c r="J17"/>
  <c r="U16"/>
  <c r="V16" s="1"/>
  <c r="N16"/>
  <c r="O16" s="1"/>
  <c r="Y16" s="1"/>
  <c r="J16"/>
  <c r="K16" s="1"/>
  <c r="U15"/>
  <c r="V15" s="1"/>
  <c r="Y15" s="1"/>
  <c r="N15"/>
  <c r="O15" s="1"/>
  <c r="J15"/>
  <c r="K15" s="1"/>
  <c r="U14"/>
  <c r="V14" s="1"/>
  <c r="Y14" s="1"/>
  <c r="N14"/>
  <c r="O14" s="1"/>
  <c r="J14"/>
  <c r="K14" s="1"/>
  <c r="U13"/>
  <c r="V13" s="1"/>
  <c r="Y13" s="1"/>
  <c r="N13"/>
  <c r="O13" s="1"/>
  <c r="J13"/>
  <c r="K13" s="1"/>
  <c r="U12"/>
  <c r="V12" s="1"/>
  <c r="N12"/>
  <c r="O12" s="1"/>
  <c r="Y12" s="1"/>
  <c r="J12"/>
  <c r="K12" s="1"/>
  <c r="U11"/>
  <c r="V11" s="1"/>
  <c r="Y11" s="1"/>
  <c r="N11"/>
  <c r="O11" s="1"/>
  <c r="J11"/>
  <c r="K11" s="1"/>
  <c r="U10"/>
  <c r="V10" s="1"/>
  <c r="Y10" s="1"/>
  <c r="N10"/>
  <c r="O10" s="1"/>
  <c r="J10"/>
  <c r="K10" s="1"/>
  <c r="U9"/>
  <c r="V9" s="1"/>
  <c r="Y9" s="1"/>
  <c r="N9"/>
  <c r="O9" s="1"/>
  <c r="J9"/>
  <c r="K9" s="1"/>
  <c r="U8"/>
  <c r="V8" s="1"/>
  <c r="N8"/>
  <c r="O8" s="1"/>
  <c r="Y8" s="1"/>
  <c r="J8"/>
  <c r="K8" s="1"/>
  <c r="U7"/>
  <c r="V7" s="1"/>
  <c r="Y7" s="1"/>
  <c r="N7"/>
  <c r="O7" s="1"/>
  <c r="J7"/>
  <c r="K7" s="1"/>
  <c r="U6"/>
  <c r="V6" s="1"/>
  <c r="O6"/>
  <c r="J6"/>
  <c r="K6" s="1"/>
  <c r="U5"/>
  <c r="V5" s="1"/>
  <c r="Y5" s="1"/>
  <c r="N5"/>
  <c r="O5" s="1"/>
  <c r="J5"/>
  <c r="K5" s="1"/>
  <c r="U4"/>
  <c r="V4" s="1"/>
  <c r="Y4" s="1"/>
  <c r="N4"/>
  <c r="O4" s="1"/>
  <c r="J4"/>
  <c r="K4" s="1"/>
  <c r="U3"/>
  <c r="V3" s="1"/>
  <c r="Y3" s="1"/>
  <c r="N3"/>
  <c r="O3" s="1"/>
  <c r="J3"/>
  <c r="K3" s="1"/>
  <c r="T5" i="18" l="1"/>
  <c r="Y6" i="4"/>
  <c r="Y46"/>
  <c r="Y107"/>
  <c r="Y117"/>
  <c r="Y131"/>
  <c r="Y159"/>
  <c r="Y181"/>
  <c r="Y201"/>
  <c r="Y77"/>
  <c r="Y134"/>
  <c r="Y176"/>
  <c r="Y193"/>
  <c r="Y207"/>
  <c r="Y63"/>
  <c r="Y194"/>
  <c r="Z3" i="6"/>
  <c r="Z21"/>
  <c r="Z14"/>
  <c r="Z18"/>
  <c r="Z10"/>
  <c r="Z17"/>
  <c r="V67" i="9"/>
  <c r="V69"/>
  <c r="V99"/>
  <c r="V123"/>
  <c r="V182"/>
  <c r="V205"/>
  <c r="V210"/>
  <c r="V216"/>
  <c r="V36"/>
  <c r="V40"/>
  <c r="V101"/>
  <c r="V105"/>
  <c r="V115"/>
  <c r="V131"/>
  <c r="V147"/>
  <c r="V179"/>
  <c r="V183"/>
  <c r="V187"/>
  <c r="V189"/>
  <c r="V193"/>
  <c r="V211"/>
  <c r="V221"/>
  <c r="V223"/>
  <c r="V11"/>
  <c r="V87"/>
  <c r="V140"/>
  <c r="V143"/>
  <c r="V29"/>
  <c r="V51"/>
  <c r="V19"/>
  <c r="V20"/>
  <c r="V23"/>
  <c r="V27"/>
  <c r="V44"/>
  <c r="V48"/>
  <c r="V49"/>
  <c r="V74"/>
  <c r="V85"/>
  <c r="V95"/>
  <c r="V107"/>
  <c r="V127"/>
  <c r="V180"/>
  <c r="V207"/>
  <c r="V214"/>
  <c r="V219"/>
  <c r="V10"/>
  <c r="V17"/>
  <c r="V31"/>
  <c r="V35"/>
  <c r="V39"/>
  <c r="V50"/>
  <c r="V53"/>
  <c r="V58"/>
  <c r="V61"/>
  <c r="V71"/>
  <c r="V75"/>
  <c r="V79"/>
  <c r="V103"/>
  <c r="V135"/>
  <c r="V155"/>
  <c r="V191"/>
  <c r="V192"/>
  <c r="V204"/>
  <c r="V208"/>
  <c r="V220"/>
  <c r="V3"/>
  <c r="V41"/>
  <c r="V55"/>
  <c r="V65"/>
  <c r="V94"/>
  <c r="V108"/>
  <c r="V146"/>
  <c r="V158"/>
  <c r="V167"/>
  <c r="V168"/>
  <c r="V171"/>
  <c r="V176"/>
  <c r="V177"/>
  <c r="V178"/>
  <c r="V185"/>
  <c r="V195"/>
  <c r="V217"/>
  <c r="V15"/>
  <c r="V26"/>
  <c r="V33"/>
  <c r="V42"/>
  <c r="V43"/>
  <c r="V47"/>
  <c r="V59"/>
  <c r="V70"/>
  <c r="V81"/>
  <c r="V84"/>
  <c r="V102"/>
  <c r="V109"/>
  <c r="V113"/>
  <c r="V117"/>
  <c r="V119"/>
  <c r="V120"/>
  <c r="V124"/>
  <c r="V129"/>
  <c r="V133"/>
  <c r="V134"/>
  <c r="V139"/>
  <c r="V141"/>
  <c r="V148"/>
  <c r="V151"/>
  <c r="V152"/>
  <c r="V159"/>
  <c r="V169"/>
  <c r="V186"/>
  <c r="V190"/>
  <c r="V194"/>
  <c r="V196"/>
  <c r="V199"/>
  <c r="V201"/>
  <c r="V206"/>
  <c r="V215"/>
  <c r="V218"/>
  <c r="V222"/>
  <c r="V224"/>
  <c r="Z23" i="7"/>
  <c r="W18" i="13"/>
  <c r="W13"/>
  <c r="W14" i="11"/>
  <c r="V63" i="9"/>
  <c r="V7"/>
  <c r="V25"/>
  <c r="V128"/>
  <c r="V6"/>
  <c r="V9"/>
  <c r="V16"/>
  <c r="V22"/>
  <c r="V32"/>
  <c r="V46"/>
  <c r="V52"/>
  <c r="V57"/>
  <c r="V60"/>
  <c r="V68"/>
  <c r="V72"/>
  <c r="V82"/>
  <c r="V86"/>
  <c r="V97"/>
  <c r="V100"/>
  <c r="V104"/>
  <c r="V118"/>
  <c r="V122"/>
  <c r="V137"/>
  <c r="V138"/>
  <c r="V144"/>
  <c r="V150"/>
  <c r="V156"/>
  <c r="V161"/>
  <c r="V165"/>
  <c r="V172"/>
  <c r="V173"/>
  <c r="V174"/>
  <c r="V181"/>
  <c r="V188"/>
  <c r="V198"/>
  <c r="V209"/>
  <c r="V13"/>
  <c r="V28"/>
  <c r="V38"/>
  <c r="V45"/>
  <c r="V56"/>
  <c r="V64"/>
  <c r="V78"/>
  <c r="V89"/>
  <c r="V93"/>
  <c r="V96"/>
  <c r="V110"/>
  <c r="V114"/>
  <c r="V121"/>
  <c r="V125"/>
  <c r="V130"/>
  <c r="V136"/>
  <c r="V142"/>
  <c r="V149"/>
  <c r="V153"/>
  <c r="V154"/>
  <c r="V160"/>
  <c r="V164"/>
  <c r="V170"/>
  <c r="V184"/>
  <c r="V197"/>
  <c r="V212"/>
  <c r="V225"/>
  <c r="V126"/>
  <c r="V5"/>
  <c r="V8"/>
  <c r="V12"/>
  <c r="V18"/>
  <c r="V21"/>
  <c r="V4"/>
  <c r="V14"/>
  <c r="V24"/>
  <c r="V30"/>
  <c r="V34"/>
  <c r="V37"/>
  <c r="V54"/>
  <c r="V62"/>
  <c r="V66"/>
  <c r="V73"/>
  <c r="V77"/>
  <c r="V88"/>
  <c r="V92"/>
  <c r="V106"/>
  <c r="V213"/>
  <c r="V226"/>
  <c r="T3" i="18"/>
  <c r="T4"/>
  <c r="T10"/>
  <c r="T11"/>
  <c r="T12"/>
  <c r="T6"/>
  <c r="T7"/>
  <c r="T10" i="17"/>
  <c r="T7"/>
  <c r="T8"/>
  <c r="T3"/>
  <c r="T4"/>
  <c r="T5"/>
  <c r="T11"/>
  <c r="T12"/>
  <c r="T4" i="16"/>
  <c r="T5"/>
  <c r="T10"/>
  <c r="T3"/>
  <c r="T8"/>
  <c r="T9"/>
  <c r="T9" i="18"/>
  <c r="T8"/>
  <c r="T9" i="17"/>
  <c r="T6"/>
  <c r="T7" i="16"/>
  <c r="T6"/>
  <c r="T3" i="15"/>
  <c r="T5"/>
  <c r="T6"/>
  <c r="T7"/>
  <c r="T4"/>
  <c r="T8"/>
  <c r="W5" i="11"/>
  <c r="W12" i="12"/>
  <c r="W29" i="13"/>
  <c r="W12"/>
  <c r="W22"/>
  <c r="W10"/>
  <c r="W27"/>
  <c r="W28"/>
  <c r="W11"/>
  <c r="W30"/>
  <c r="W34"/>
  <c r="W7"/>
  <c r="W8"/>
  <c r="W16"/>
  <c r="W26"/>
  <c r="W32"/>
  <c r="W6"/>
  <c r="W14"/>
  <c r="W23"/>
  <c r="W24"/>
  <c r="W35"/>
  <c r="W6" i="12"/>
  <c r="W28"/>
  <c r="W8"/>
  <c r="W24"/>
  <c r="W9"/>
  <c r="W3"/>
  <c r="W17"/>
  <c r="W20"/>
  <c r="W25"/>
  <c r="W21"/>
  <c r="W13"/>
  <c r="W16"/>
  <c r="W29"/>
  <c r="W32"/>
  <c r="W18" i="11"/>
  <c r="W23"/>
  <c r="W21"/>
  <c r="W12"/>
  <c r="W16"/>
  <c r="W25"/>
  <c r="W15"/>
  <c r="W17"/>
  <c r="W3"/>
  <c r="W4"/>
  <c r="W11"/>
  <c r="W7"/>
  <c r="W22"/>
  <c r="W21" i="10"/>
  <c r="W3" i="13"/>
  <c r="W4"/>
  <c r="W9"/>
  <c r="W19"/>
  <c r="W20"/>
  <c r="W25"/>
  <c r="W33"/>
  <c r="W5"/>
  <c r="W15"/>
  <c r="W21"/>
  <c r="W31"/>
  <c r="W17"/>
  <c r="W4" i="12"/>
  <c r="W5"/>
  <c r="W7"/>
  <c r="W10"/>
  <c r="W11"/>
  <c r="W14"/>
  <c r="W15"/>
  <c r="W18"/>
  <c r="W19"/>
  <c r="W22"/>
  <c r="W23"/>
  <c r="W26"/>
  <c r="W27"/>
  <c r="W30"/>
  <c r="W31"/>
  <c r="W13" i="11"/>
  <c r="W19"/>
  <c r="W24"/>
  <c r="W6"/>
  <c r="W10"/>
  <c r="W20"/>
  <c r="W8"/>
  <c r="W13" i="10"/>
  <c r="W3"/>
  <c r="W8"/>
  <c r="W10"/>
  <c r="W11"/>
  <c r="W4"/>
  <c r="W16"/>
  <c r="W25"/>
  <c r="W14"/>
  <c r="W18"/>
  <c r="W24"/>
  <c r="W15"/>
  <c r="W5"/>
  <c r="W7"/>
  <c r="W6"/>
  <c r="W9"/>
  <c r="W12"/>
  <c r="W17"/>
  <c r="W19"/>
  <c r="W22"/>
  <c r="W20"/>
  <c r="W23"/>
  <c r="Z8" i="8"/>
  <c r="Z24"/>
  <c r="Z16"/>
  <c r="Z32"/>
  <c r="Z4"/>
  <c r="Z15"/>
  <c r="Z9"/>
  <c r="Z10"/>
  <c r="Z12"/>
  <c r="Z17"/>
  <c r="Z18"/>
  <c r="Z20"/>
  <c r="Z31"/>
  <c r="Z25"/>
  <c r="Z26"/>
  <c r="Z28"/>
  <c r="Z3" i="7"/>
  <c r="Z19"/>
  <c r="Z11"/>
  <c r="Z6"/>
  <c r="Z4"/>
  <c r="Z9"/>
  <c r="Z27"/>
  <c r="Z26"/>
  <c r="Z7"/>
  <c r="Z12"/>
  <c r="Z31"/>
  <c r="Z9" i="6"/>
  <c r="Z5"/>
  <c r="Z25"/>
  <c r="Z24"/>
  <c r="Z6"/>
  <c r="Z13"/>
  <c r="Z20"/>
  <c r="Z12"/>
  <c r="Z16"/>
  <c r="Z5" i="8"/>
  <c r="Z6"/>
  <c r="Z11"/>
  <c r="Z21"/>
  <c r="Z22"/>
  <c r="Z27"/>
  <c r="Z33"/>
  <c r="Z34"/>
  <c r="Z7"/>
  <c r="Z23"/>
  <c r="Z35"/>
  <c r="Z3"/>
  <c r="Z13"/>
  <c r="Z14"/>
  <c r="Z19"/>
  <c r="Z29"/>
  <c r="Z30"/>
  <c r="Z32" i="7"/>
  <c r="Z8"/>
  <c r="Z14"/>
  <c r="Z17"/>
  <c r="Z29"/>
  <c r="Z10"/>
  <c r="Z16"/>
  <c r="Z18"/>
  <c r="Z21"/>
  <c r="Z28"/>
  <c r="Z30"/>
  <c r="Z24"/>
  <c r="Z5"/>
  <c r="Z13"/>
  <c r="Z20"/>
  <c r="Z22"/>
  <c r="Z25"/>
  <c r="Z4" i="6"/>
  <c r="Z7"/>
  <c r="Z11"/>
  <c r="Z15"/>
  <c r="Z19"/>
  <c r="Z23"/>
  <c r="Z3" i="5"/>
  <c r="Z25"/>
  <c r="Z14"/>
  <c r="Z10"/>
  <c r="Z11"/>
  <c r="Z16"/>
  <c r="Z21"/>
  <c r="Z23"/>
  <c r="Z4"/>
  <c r="Z5"/>
  <c r="Z8"/>
  <c r="Z6"/>
  <c r="Z7"/>
  <c r="Z9"/>
  <c r="Z12"/>
  <c r="Z13"/>
  <c r="Z15"/>
  <c r="Z18"/>
  <c r="Z19"/>
  <c r="Z20"/>
  <c r="Z17"/>
  <c r="Z22"/>
  <c r="Z24"/>
  <c r="S226" i="3"/>
  <c r="T226" s="1"/>
  <c r="N226"/>
  <c r="O226" s="1"/>
  <c r="J226"/>
  <c r="K226" s="1"/>
  <c r="S225"/>
  <c r="T225" s="1"/>
  <c r="N225"/>
  <c r="O225" s="1"/>
  <c r="J225"/>
  <c r="K225" s="1"/>
  <c r="S224"/>
  <c r="T224" s="1"/>
  <c r="N224"/>
  <c r="O224" s="1"/>
  <c r="J224"/>
  <c r="K224" s="1"/>
  <c r="S223"/>
  <c r="T223" s="1"/>
  <c r="N223"/>
  <c r="O223" s="1"/>
  <c r="J223"/>
  <c r="K223" s="1"/>
  <c r="S222"/>
  <c r="T222" s="1"/>
  <c r="N222"/>
  <c r="O222" s="1"/>
  <c r="J222"/>
  <c r="K222" s="1"/>
  <c r="S221"/>
  <c r="T221" s="1"/>
  <c r="N221"/>
  <c r="O221" s="1"/>
  <c r="K221"/>
  <c r="J221"/>
  <c r="S220"/>
  <c r="T220" s="1"/>
  <c r="N220"/>
  <c r="O220" s="1"/>
  <c r="J220"/>
  <c r="K220" s="1"/>
  <c r="S219"/>
  <c r="T219" s="1"/>
  <c r="N219"/>
  <c r="O219" s="1"/>
  <c r="K219"/>
  <c r="J219"/>
  <c r="S218"/>
  <c r="T218" s="1"/>
  <c r="N218"/>
  <c r="O218" s="1"/>
  <c r="J218"/>
  <c r="K218" s="1"/>
  <c r="S217"/>
  <c r="T217" s="1"/>
  <c r="N217"/>
  <c r="O217" s="1"/>
  <c r="J217"/>
  <c r="K217" s="1"/>
  <c r="S216"/>
  <c r="T216" s="1"/>
  <c r="N216"/>
  <c r="O216" s="1"/>
  <c r="J216"/>
  <c r="K216" s="1"/>
  <c r="T215"/>
  <c r="S215"/>
  <c r="N215"/>
  <c r="O215" s="1"/>
  <c r="J215"/>
  <c r="K215" s="1"/>
  <c r="S214"/>
  <c r="T214" s="1"/>
  <c r="N214"/>
  <c r="O214" s="1"/>
  <c r="J214"/>
  <c r="K214" s="1"/>
  <c r="S213"/>
  <c r="T213" s="1"/>
  <c r="N213"/>
  <c r="O213" s="1"/>
  <c r="J213"/>
  <c r="K213" s="1"/>
  <c r="S212"/>
  <c r="T212" s="1"/>
  <c r="N212"/>
  <c r="O212" s="1"/>
  <c r="J212"/>
  <c r="K212" s="1"/>
  <c r="T211"/>
  <c r="S211"/>
  <c r="N211"/>
  <c r="O211" s="1"/>
  <c r="J211"/>
  <c r="K211" s="1"/>
  <c r="S210"/>
  <c r="T210" s="1"/>
  <c r="N210"/>
  <c r="O210" s="1"/>
  <c r="J210"/>
  <c r="K210" s="1"/>
  <c r="S209"/>
  <c r="T209" s="1"/>
  <c r="N209"/>
  <c r="O209" s="1"/>
  <c r="J209"/>
  <c r="K209" s="1"/>
  <c r="S208"/>
  <c r="T208" s="1"/>
  <c r="N208"/>
  <c r="O208" s="1"/>
  <c r="J208"/>
  <c r="K208" s="1"/>
  <c r="S207"/>
  <c r="T207" s="1"/>
  <c r="N207"/>
  <c r="O207" s="1"/>
  <c r="J207"/>
  <c r="K207" s="1"/>
  <c r="S206"/>
  <c r="T206" s="1"/>
  <c r="N206"/>
  <c r="O206" s="1"/>
  <c r="J206"/>
  <c r="K206" s="1"/>
  <c r="S205"/>
  <c r="T205" s="1"/>
  <c r="N205"/>
  <c r="O205" s="1"/>
  <c r="J205"/>
  <c r="K205" s="1"/>
  <c r="S204"/>
  <c r="T204" s="1"/>
  <c r="N204"/>
  <c r="O204" s="1"/>
  <c r="J204"/>
  <c r="K204" s="1"/>
  <c r="S203"/>
  <c r="T203" s="1"/>
  <c r="W203" s="1"/>
  <c r="N203"/>
  <c r="J203"/>
  <c r="S202"/>
  <c r="T202" s="1"/>
  <c r="N202"/>
  <c r="O202" s="1"/>
  <c r="J202"/>
  <c r="K202" s="1"/>
  <c r="W202" s="1"/>
  <c r="T201"/>
  <c r="S201"/>
  <c r="N201"/>
  <c r="O201" s="1"/>
  <c r="K201"/>
  <c r="J201"/>
  <c r="S200"/>
  <c r="T200" s="1"/>
  <c r="N200"/>
  <c r="O200" s="1"/>
  <c r="J200"/>
  <c r="K200" s="1"/>
  <c r="S199"/>
  <c r="T199" s="1"/>
  <c r="N199"/>
  <c r="O199" s="1"/>
  <c r="J199"/>
  <c r="K199" s="1"/>
  <c r="S198"/>
  <c r="T198" s="1"/>
  <c r="N198"/>
  <c r="O198" s="1"/>
  <c r="J198"/>
  <c r="K198" s="1"/>
  <c r="S197"/>
  <c r="T197" s="1"/>
  <c r="O197"/>
  <c r="N197"/>
  <c r="J197"/>
  <c r="K197" s="1"/>
  <c r="S196"/>
  <c r="T196" s="1"/>
  <c r="N196"/>
  <c r="O196" s="1"/>
  <c r="J196"/>
  <c r="K196" s="1"/>
  <c r="S195"/>
  <c r="T195" s="1"/>
  <c r="N195"/>
  <c r="O195" s="1"/>
  <c r="J195"/>
  <c r="K195" s="1"/>
  <c r="S194"/>
  <c r="T194" s="1"/>
  <c r="N194"/>
  <c r="O194" s="1"/>
  <c r="J194"/>
  <c r="K194" s="1"/>
  <c r="S193"/>
  <c r="T193" s="1"/>
  <c r="N193"/>
  <c r="O193" s="1"/>
  <c r="J193"/>
  <c r="K193" s="1"/>
  <c r="S192"/>
  <c r="T192" s="1"/>
  <c r="N192"/>
  <c r="O192" s="1"/>
  <c r="J192"/>
  <c r="K192" s="1"/>
  <c r="S191"/>
  <c r="T191" s="1"/>
  <c r="N191"/>
  <c r="O191" s="1"/>
  <c r="J191"/>
  <c r="K191" s="1"/>
  <c r="S190"/>
  <c r="T190" s="1"/>
  <c r="N190"/>
  <c r="O190" s="1"/>
  <c r="J190"/>
  <c r="K190" s="1"/>
  <c r="S189"/>
  <c r="T189" s="1"/>
  <c r="N189"/>
  <c r="O189" s="1"/>
  <c r="J189"/>
  <c r="K189" s="1"/>
  <c r="S188"/>
  <c r="T188" s="1"/>
  <c r="N188"/>
  <c r="O188" s="1"/>
  <c r="J188"/>
  <c r="K188" s="1"/>
  <c r="S187"/>
  <c r="T187" s="1"/>
  <c r="N187"/>
  <c r="O187" s="1"/>
  <c r="K187"/>
  <c r="J187"/>
  <c r="S186"/>
  <c r="T186" s="1"/>
  <c r="N186"/>
  <c r="O186" s="1"/>
  <c r="J186"/>
  <c r="K186" s="1"/>
  <c r="S185"/>
  <c r="T185" s="1"/>
  <c r="N185"/>
  <c r="O185" s="1"/>
  <c r="J185"/>
  <c r="K185" s="1"/>
  <c r="S184"/>
  <c r="T184" s="1"/>
  <c r="N184"/>
  <c r="O184" s="1"/>
  <c r="J184"/>
  <c r="K184" s="1"/>
  <c r="S183"/>
  <c r="T183" s="1"/>
  <c r="N183"/>
  <c r="O183" s="1"/>
  <c r="J183"/>
  <c r="K183" s="1"/>
  <c r="S182"/>
  <c r="T182" s="1"/>
  <c r="N182"/>
  <c r="O182" s="1"/>
  <c r="J182"/>
  <c r="K182" s="1"/>
  <c r="S181"/>
  <c r="T181" s="1"/>
  <c r="N181"/>
  <c r="O181" s="1"/>
  <c r="J181"/>
  <c r="K181" s="1"/>
  <c r="S180"/>
  <c r="T180" s="1"/>
  <c r="N180"/>
  <c r="O180" s="1"/>
  <c r="J180"/>
  <c r="K180" s="1"/>
  <c r="S179"/>
  <c r="T179" s="1"/>
  <c r="N179"/>
  <c r="O179" s="1"/>
  <c r="J179"/>
  <c r="K179" s="1"/>
  <c r="S178"/>
  <c r="T178" s="1"/>
  <c r="N178"/>
  <c r="O178" s="1"/>
  <c r="J178"/>
  <c r="K178" s="1"/>
  <c r="S177"/>
  <c r="T177" s="1"/>
  <c r="N177"/>
  <c r="O177" s="1"/>
  <c r="J177"/>
  <c r="K177" s="1"/>
  <c r="S176"/>
  <c r="T176" s="1"/>
  <c r="N176"/>
  <c r="O176" s="1"/>
  <c r="J176"/>
  <c r="K176" s="1"/>
  <c r="S175"/>
  <c r="T175" s="1"/>
  <c r="N175"/>
  <c r="O175" s="1"/>
  <c r="J175"/>
  <c r="K175" s="1"/>
  <c r="S174"/>
  <c r="T174" s="1"/>
  <c r="N174"/>
  <c r="O174" s="1"/>
  <c r="J174"/>
  <c r="K174" s="1"/>
  <c r="S173"/>
  <c r="T173" s="1"/>
  <c r="N173"/>
  <c r="O173" s="1"/>
  <c r="J173"/>
  <c r="K173" s="1"/>
  <c r="S172"/>
  <c r="T172" s="1"/>
  <c r="N172"/>
  <c r="O172" s="1"/>
  <c r="J172"/>
  <c r="K172" s="1"/>
  <c r="S171"/>
  <c r="T171" s="1"/>
  <c r="N171"/>
  <c r="O171" s="1"/>
  <c r="J171"/>
  <c r="K171" s="1"/>
  <c r="S170"/>
  <c r="T170" s="1"/>
  <c r="N170"/>
  <c r="O170" s="1"/>
  <c r="J170"/>
  <c r="K170" s="1"/>
  <c r="S169"/>
  <c r="T169" s="1"/>
  <c r="N169"/>
  <c r="O169" s="1"/>
  <c r="J169"/>
  <c r="K169" s="1"/>
  <c r="S168"/>
  <c r="T168" s="1"/>
  <c r="N168"/>
  <c r="O168" s="1"/>
  <c r="J168"/>
  <c r="K168" s="1"/>
  <c r="S167"/>
  <c r="T167" s="1"/>
  <c r="N167"/>
  <c r="O167" s="1"/>
  <c r="J167"/>
  <c r="K167" s="1"/>
  <c r="S166"/>
  <c r="T166" s="1"/>
  <c r="N166"/>
  <c r="O166" s="1"/>
  <c r="J166"/>
  <c r="K166" s="1"/>
  <c r="S165"/>
  <c r="T165" s="1"/>
  <c r="N165"/>
  <c r="O165" s="1"/>
  <c r="J165"/>
  <c r="K165" s="1"/>
  <c r="S164"/>
  <c r="T164" s="1"/>
  <c r="N164"/>
  <c r="O164" s="1"/>
  <c r="J164"/>
  <c r="K164" s="1"/>
  <c r="S163"/>
  <c r="T163" s="1"/>
  <c r="N163"/>
  <c r="J163"/>
  <c r="K163" s="1"/>
  <c r="S162"/>
  <c r="T162" s="1"/>
  <c r="N162"/>
  <c r="O162" s="1"/>
  <c r="K162"/>
  <c r="J162"/>
  <c r="S161"/>
  <c r="T161" s="1"/>
  <c r="N161"/>
  <c r="O161" s="1"/>
  <c r="J161"/>
  <c r="K161" s="1"/>
  <c r="S160"/>
  <c r="T160" s="1"/>
  <c r="N160"/>
  <c r="O160" s="1"/>
  <c r="J160"/>
  <c r="K160" s="1"/>
  <c r="S159"/>
  <c r="T159" s="1"/>
  <c r="N159"/>
  <c r="O159" s="1"/>
  <c r="J159"/>
  <c r="K159" s="1"/>
  <c r="T158"/>
  <c r="S158"/>
  <c r="N158"/>
  <c r="O158" s="1"/>
  <c r="J158"/>
  <c r="K158" s="1"/>
  <c r="W158" s="1"/>
  <c r="S157"/>
  <c r="T157" s="1"/>
  <c r="N157"/>
  <c r="O157" s="1"/>
  <c r="J157"/>
  <c r="K157" s="1"/>
  <c r="S156"/>
  <c r="T156" s="1"/>
  <c r="N156"/>
  <c r="O156" s="1"/>
  <c r="J156"/>
  <c r="K156" s="1"/>
  <c r="S155"/>
  <c r="T155" s="1"/>
  <c r="N155"/>
  <c r="O155" s="1"/>
  <c r="J155"/>
  <c r="K155" s="1"/>
  <c r="S154"/>
  <c r="T154" s="1"/>
  <c r="N154"/>
  <c r="O154" s="1"/>
  <c r="J154"/>
  <c r="K154" s="1"/>
  <c r="S153"/>
  <c r="T153" s="1"/>
  <c r="N153"/>
  <c r="O153" s="1"/>
  <c r="J153"/>
  <c r="K153" s="1"/>
  <c r="S152"/>
  <c r="T152" s="1"/>
  <c r="N152"/>
  <c r="O152" s="1"/>
  <c r="J152"/>
  <c r="K152" s="1"/>
  <c r="S151"/>
  <c r="T151" s="1"/>
  <c r="N151"/>
  <c r="O151" s="1"/>
  <c r="J151"/>
  <c r="K151" s="1"/>
  <c r="S150"/>
  <c r="T150" s="1"/>
  <c r="N150"/>
  <c r="O150" s="1"/>
  <c r="J150"/>
  <c r="K150" s="1"/>
  <c r="S149"/>
  <c r="T149" s="1"/>
  <c r="N149"/>
  <c r="O149" s="1"/>
  <c r="J149"/>
  <c r="K149" s="1"/>
  <c r="S148"/>
  <c r="T148" s="1"/>
  <c r="N148"/>
  <c r="O148" s="1"/>
  <c r="J148"/>
  <c r="K148" s="1"/>
  <c r="S147"/>
  <c r="T147" s="1"/>
  <c r="N147"/>
  <c r="O147" s="1"/>
  <c r="J147"/>
  <c r="K147" s="1"/>
  <c r="S146"/>
  <c r="T146" s="1"/>
  <c r="O146"/>
  <c r="N146"/>
  <c r="J146"/>
  <c r="K146" s="1"/>
  <c r="S145"/>
  <c r="T145" s="1"/>
  <c r="N145"/>
  <c r="O145" s="1"/>
  <c r="J145"/>
  <c r="K145" s="1"/>
  <c r="S144"/>
  <c r="T144" s="1"/>
  <c r="N144"/>
  <c r="O144" s="1"/>
  <c r="J144"/>
  <c r="K144" s="1"/>
  <c r="S143"/>
  <c r="T143" s="1"/>
  <c r="N143"/>
  <c r="O143" s="1"/>
  <c r="J143"/>
  <c r="K143" s="1"/>
  <c r="S142"/>
  <c r="T142" s="1"/>
  <c r="N142"/>
  <c r="O142" s="1"/>
  <c r="J142"/>
  <c r="K142" s="1"/>
  <c r="S141"/>
  <c r="T141" s="1"/>
  <c r="N141"/>
  <c r="O141" s="1"/>
  <c r="J141"/>
  <c r="K141" s="1"/>
  <c r="S140"/>
  <c r="T140" s="1"/>
  <c r="N140"/>
  <c r="O140" s="1"/>
  <c r="J140"/>
  <c r="K140" s="1"/>
  <c r="S139"/>
  <c r="T139" s="1"/>
  <c r="N139"/>
  <c r="O139" s="1"/>
  <c r="J139"/>
  <c r="K139" s="1"/>
  <c r="S138"/>
  <c r="T138" s="1"/>
  <c r="N138"/>
  <c r="O138" s="1"/>
  <c r="J138"/>
  <c r="K138" s="1"/>
  <c r="S137"/>
  <c r="T137" s="1"/>
  <c r="N137"/>
  <c r="O137" s="1"/>
  <c r="K137"/>
  <c r="J137"/>
  <c r="S136"/>
  <c r="T136" s="1"/>
  <c r="N136"/>
  <c r="O136" s="1"/>
  <c r="J136"/>
  <c r="K136" s="1"/>
  <c r="S135"/>
  <c r="T135" s="1"/>
  <c r="N135"/>
  <c r="O135" s="1"/>
  <c r="J135"/>
  <c r="K135" s="1"/>
  <c r="S134"/>
  <c r="T134" s="1"/>
  <c r="N134"/>
  <c r="O134" s="1"/>
  <c r="J134"/>
  <c r="K134" s="1"/>
  <c r="S133"/>
  <c r="T133" s="1"/>
  <c r="N133"/>
  <c r="O133" s="1"/>
  <c r="J133"/>
  <c r="K133" s="1"/>
  <c r="S132"/>
  <c r="T132" s="1"/>
  <c r="N132"/>
  <c r="O132" s="1"/>
  <c r="J132"/>
  <c r="K132" s="1"/>
  <c r="S131"/>
  <c r="T131" s="1"/>
  <c r="N131"/>
  <c r="O131" s="1"/>
  <c r="J131"/>
  <c r="K131" s="1"/>
  <c r="S130"/>
  <c r="T130" s="1"/>
  <c r="N130"/>
  <c r="O130" s="1"/>
  <c r="J130"/>
  <c r="K130" s="1"/>
  <c r="S129"/>
  <c r="T129" s="1"/>
  <c r="N129"/>
  <c r="O129" s="1"/>
  <c r="J129"/>
  <c r="K129" s="1"/>
  <c r="S128"/>
  <c r="T128" s="1"/>
  <c r="N128"/>
  <c r="O128" s="1"/>
  <c r="J128"/>
  <c r="K128" s="1"/>
  <c r="S127"/>
  <c r="T127" s="1"/>
  <c r="N127"/>
  <c r="O127" s="1"/>
  <c r="J127"/>
  <c r="K127" s="1"/>
  <c r="S126"/>
  <c r="T126" s="1"/>
  <c r="N126"/>
  <c r="O126" s="1"/>
  <c r="J126"/>
  <c r="K126" s="1"/>
  <c r="S125"/>
  <c r="T125" s="1"/>
  <c r="N125"/>
  <c r="O125" s="1"/>
  <c r="J125"/>
  <c r="K125" s="1"/>
  <c r="S124"/>
  <c r="T124" s="1"/>
  <c r="N124"/>
  <c r="O124" s="1"/>
  <c r="J124"/>
  <c r="K124" s="1"/>
  <c r="S123"/>
  <c r="T123" s="1"/>
  <c r="N123"/>
  <c r="O123" s="1"/>
  <c r="J123"/>
  <c r="K123" s="1"/>
  <c r="S122"/>
  <c r="T122" s="1"/>
  <c r="N122"/>
  <c r="O122" s="1"/>
  <c r="J122"/>
  <c r="K122" s="1"/>
  <c r="S121"/>
  <c r="T121" s="1"/>
  <c r="N121"/>
  <c r="O121" s="1"/>
  <c r="J121"/>
  <c r="K121" s="1"/>
  <c r="S120"/>
  <c r="T120" s="1"/>
  <c r="N120"/>
  <c r="O120" s="1"/>
  <c r="J120"/>
  <c r="K120" s="1"/>
  <c r="S119"/>
  <c r="T119" s="1"/>
  <c r="N119"/>
  <c r="O119" s="1"/>
  <c r="J119"/>
  <c r="K119" s="1"/>
  <c r="S118"/>
  <c r="T118" s="1"/>
  <c r="O118"/>
  <c r="N118"/>
  <c r="J118"/>
  <c r="K118" s="1"/>
  <c r="S117"/>
  <c r="T117" s="1"/>
  <c r="N117"/>
  <c r="O117" s="1"/>
  <c r="J117"/>
  <c r="K117" s="1"/>
  <c r="S116"/>
  <c r="T116" s="1"/>
  <c r="N116"/>
  <c r="O116" s="1"/>
  <c r="J116"/>
  <c r="K116" s="1"/>
  <c r="S115"/>
  <c r="T115" s="1"/>
  <c r="N115"/>
  <c r="O115" s="1"/>
  <c r="J115"/>
  <c r="K115" s="1"/>
  <c r="T114"/>
  <c r="S114"/>
  <c r="N114"/>
  <c r="O114" s="1"/>
  <c r="J114"/>
  <c r="K114" s="1"/>
  <c r="S113"/>
  <c r="T113" s="1"/>
  <c r="N113"/>
  <c r="O113" s="1"/>
  <c r="J113"/>
  <c r="K113" s="1"/>
  <c r="S112"/>
  <c r="T112" s="1"/>
  <c r="N112"/>
  <c r="O112" s="1"/>
  <c r="J112"/>
  <c r="K112" s="1"/>
  <c r="S111"/>
  <c r="T111" s="1"/>
  <c r="N111"/>
  <c r="O111" s="1"/>
  <c r="J111"/>
  <c r="K111" s="1"/>
  <c r="S110"/>
  <c r="T110" s="1"/>
  <c r="N110"/>
  <c r="O110" s="1"/>
  <c r="J110"/>
  <c r="K110" s="1"/>
  <c r="S109"/>
  <c r="T109" s="1"/>
  <c r="N109"/>
  <c r="O109" s="1"/>
  <c r="J109"/>
  <c r="K109" s="1"/>
  <c r="S108"/>
  <c r="T108" s="1"/>
  <c r="N108"/>
  <c r="O108" s="1"/>
  <c r="J108"/>
  <c r="K108" s="1"/>
  <c r="S107"/>
  <c r="T107" s="1"/>
  <c r="N107"/>
  <c r="O107" s="1"/>
  <c r="J107"/>
  <c r="K107" s="1"/>
  <c r="S106"/>
  <c r="T106" s="1"/>
  <c r="N106"/>
  <c r="O106" s="1"/>
  <c r="W106" s="1"/>
  <c r="J106"/>
  <c r="K106" s="1"/>
  <c r="S105"/>
  <c r="T105" s="1"/>
  <c r="N105"/>
  <c r="O105" s="1"/>
  <c r="J105"/>
  <c r="K105" s="1"/>
  <c r="S104"/>
  <c r="T104" s="1"/>
  <c r="N104"/>
  <c r="O104" s="1"/>
  <c r="J104"/>
  <c r="K104" s="1"/>
  <c r="S103"/>
  <c r="T103" s="1"/>
  <c r="N103"/>
  <c r="O103" s="1"/>
  <c r="J103"/>
  <c r="K103" s="1"/>
  <c r="T102"/>
  <c r="S102"/>
  <c r="N102"/>
  <c r="O102" s="1"/>
  <c r="J102"/>
  <c r="K102" s="1"/>
  <c r="T101"/>
  <c r="S101"/>
  <c r="N101"/>
  <c r="O101" s="1"/>
  <c r="J101"/>
  <c r="K101" s="1"/>
  <c r="S100"/>
  <c r="T100" s="1"/>
  <c r="N100"/>
  <c r="O100" s="1"/>
  <c r="J100"/>
  <c r="K100" s="1"/>
  <c r="S99"/>
  <c r="T99" s="1"/>
  <c r="N99"/>
  <c r="O99" s="1"/>
  <c r="J99"/>
  <c r="K99" s="1"/>
  <c r="S98"/>
  <c r="T98" s="1"/>
  <c r="N98"/>
  <c r="O98" s="1"/>
  <c r="J98"/>
  <c r="K98" s="1"/>
  <c r="S97"/>
  <c r="T97" s="1"/>
  <c r="N97"/>
  <c r="O97" s="1"/>
  <c r="J97"/>
  <c r="K97" s="1"/>
  <c r="S96"/>
  <c r="T96" s="1"/>
  <c r="N96"/>
  <c r="O96" s="1"/>
  <c r="K96"/>
  <c r="J96"/>
  <c r="S95"/>
  <c r="T95" s="1"/>
  <c r="N95"/>
  <c r="O95" s="1"/>
  <c r="J95"/>
  <c r="K95" s="1"/>
  <c r="S94"/>
  <c r="T94" s="1"/>
  <c r="N94"/>
  <c r="O94" s="1"/>
  <c r="J94"/>
  <c r="K94" s="1"/>
  <c r="S93"/>
  <c r="T93" s="1"/>
  <c r="N93"/>
  <c r="O93" s="1"/>
  <c r="J93"/>
  <c r="K93" s="1"/>
  <c r="T92"/>
  <c r="S92"/>
  <c r="N92"/>
  <c r="O92" s="1"/>
  <c r="J92"/>
  <c r="K92" s="1"/>
  <c r="S91"/>
  <c r="T91" s="1"/>
  <c r="W91" s="1"/>
  <c r="N91"/>
  <c r="J91"/>
  <c r="S90"/>
  <c r="T90" s="1"/>
  <c r="N90"/>
  <c r="O90" s="1"/>
  <c r="J90"/>
  <c r="K90" s="1"/>
  <c r="S89"/>
  <c r="T89" s="1"/>
  <c r="N89"/>
  <c r="O89" s="1"/>
  <c r="J89"/>
  <c r="K89" s="1"/>
  <c r="S88"/>
  <c r="T88" s="1"/>
  <c r="N88"/>
  <c r="O88" s="1"/>
  <c r="J88"/>
  <c r="K88" s="1"/>
  <c r="S87"/>
  <c r="T87" s="1"/>
  <c r="N87"/>
  <c r="O87" s="1"/>
  <c r="J87"/>
  <c r="K87" s="1"/>
  <c r="S86"/>
  <c r="T86" s="1"/>
  <c r="N86"/>
  <c r="O86" s="1"/>
  <c r="J86"/>
  <c r="K86" s="1"/>
  <c r="S85"/>
  <c r="T85" s="1"/>
  <c r="N85"/>
  <c r="O85" s="1"/>
  <c r="J85"/>
  <c r="K85" s="1"/>
  <c r="T84"/>
  <c r="S84"/>
  <c r="N84"/>
  <c r="O84" s="1"/>
  <c r="J84"/>
  <c r="K84" s="1"/>
  <c r="S83"/>
  <c r="T83" s="1"/>
  <c r="N83"/>
  <c r="O83" s="1"/>
  <c r="J83"/>
  <c r="K83" s="1"/>
  <c r="S82"/>
  <c r="T82" s="1"/>
  <c r="N82"/>
  <c r="O82" s="1"/>
  <c r="J82"/>
  <c r="K82" s="1"/>
  <c r="S81"/>
  <c r="T81" s="1"/>
  <c r="O81"/>
  <c r="N81"/>
  <c r="J81"/>
  <c r="K81" s="1"/>
  <c r="S80"/>
  <c r="T80" s="1"/>
  <c r="N80"/>
  <c r="O80" s="1"/>
  <c r="J80"/>
  <c r="K80" s="1"/>
  <c r="S79"/>
  <c r="T79" s="1"/>
  <c r="N79"/>
  <c r="O79" s="1"/>
  <c r="J79"/>
  <c r="K79" s="1"/>
  <c r="S78"/>
  <c r="T78" s="1"/>
  <c r="N78"/>
  <c r="O78" s="1"/>
  <c r="J78"/>
  <c r="K78" s="1"/>
  <c r="S77"/>
  <c r="T77" s="1"/>
  <c r="N77"/>
  <c r="O77" s="1"/>
  <c r="J77"/>
  <c r="K77" s="1"/>
  <c r="S76"/>
  <c r="T76" s="1"/>
  <c r="N76"/>
  <c r="O76" s="1"/>
  <c r="J76"/>
  <c r="K76" s="1"/>
  <c r="S75"/>
  <c r="T75" s="1"/>
  <c r="N75"/>
  <c r="O75" s="1"/>
  <c r="J75"/>
  <c r="K75" s="1"/>
  <c r="S74"/>
  <c r="T74" s="1"/>
  <c r="N74"/>
  <c r="O74" s="1"/>
  <c r="J74"/>
  <c r="K74" s="1"/>
  <c r="S73"/>
  <c r="T73" s="1"/>
  <c r="N73"/>
  <c r="O73" s="1"/>
  <c r="J73"/>
  <c r="K73" s="1"/>
  <c r="S72"/>
  <c r="T72" s="1"/>
  <c r="N72"/>
  <c r="O72" s="1"/>
  <c r="J72"/>
  <c r="K72" s="1"/>
  <c r="S71"/>
  <c r="T71" s="1"/>
  <c r="N71"/>
  <c r="O71" s="1"/>
  <c r="J71"/>
  <c r="K71" s="1"/>
  <c r="S70"/>
  <c r="T70" s="1"/>
  <c r="N70"/>
  <c r="O70" s="1"/>
  <c r="J70"/>
  <c r="K70" s="1"/>
  <c r="S69"/>
  <c r="T69" s="1"/>
  <c r="N69"/>
  <c r="O69" s="1"/>
  <c r="J69"/>
  <c r="K69" s="1"/>
  <c r="S68"/>
  <c r="T68" s="1"/>
  <c r="N68"/>
  <c r="O68" s="1"/>
  <c r="J68"/>
  <c r="K68" s="1"/>
  <c r="S67"/>
  <c r="T67" s="1"/>
  <c r="N67"/>
  <c r="O67" s="1"/>
  <c r="J67"/>
  <c r="K67" s="1"/>
  <c r="S66"/>
  <c r="T66" s="1"/>
  <c r="N66"/>
  <c r="O66" s="1"/>
  <c r="J66"/>
  <c r="K66" s="1"/>
  <c r="S65"/>
  <c r="T65" s="1"/>
  <c r="N65"/>
  <c r="O65" s="1"/>
  <c r="J65"/>
  <c r="K65" s="1"/>
  <c r="S64"/>
  <c r="T64" s="1"/>
  <c r="N64"/>
  <c r="O64" s="1"/>
  <c r="J64"/>
  <c r="K64" s="1"/>
  <c r="S63"/>
  <c r="T63" s="1"/>
  <c r="N63"/>
  <c r="O63" s="1"/>
  <c r="J63"/>
  <c r="K63" s="1"/>
  <c r="S62"/>
  <c r="T62" s="1"/>
  <c r="N62"/>
  <c r="O62" s="1"/>
  <c r="J62"/>
  <c r="K62" s="1"/>
  <c r="S61"/>
  <c r="T61" s="1"/>
  <c r="N61"/>
  <c r="O61" s="1"/>
  <c r="J61"/>
  <c r="K61" s="1"/>
  <c r="S60"/>
  <c r="T60" s="1"/>
  <c r="N60"/>
  <c r="O60" s="1"/>
  <c r="J60"/>
  <c r="K60" s="1"/>
  <c r="S59"/>
  <c r="T59" s="1"/>
  <c r="N59"/>
  <c r="O59" s="1"/>
  <c r="J59"/>
  <c r="K59" s="1"/>
  <c r="S58"/>
  <c r="T58" s="1"/>
  <c r="O58"/>
  <c r="N58"/>
  <c r="J58"/>
  <c r="K58" s="1"/>
  <c r="S57"/>
  <c r="T57" s="1"/>
  <c r="N57"/>
  <c r="O57" s="1"/>
  <c r="J57"/>
  <c r="K57" s="1"/>
  <c r="S56"/>
  <c r="T56" s="1"/>
  <c r="N56"/>
  <c r="O56" s="1"/>
  <c r="K56"/>
  <c r="J56"/>
  <c r="S55"/>
  <c r="T55" s="1"/>
  <c r="N55"/>
  <c r="O55" s="1"/>
  <c r="J55"/>
  <c r="K55" s="1"/>
  <c r="S54"/>
  <c r="T54" s="1"/>
  <c r="N54"/>
  <c r="O54" s="1"/>
  <c r="J54"/>
  <c r="K54" s="1"/>
  <c r="S53"/>
  <c r="T53" s="1"/>
  <c r="N53"/>
  <c r="O53" s="1"/>
  <c r="J53"/>
  <c r="K53" s="1"/>
  <c r="S52"/>
  <c r="T52" s="1"/>
  <c r="N52"/>
  <c r="O52" s="1"/>
  <c r="K52"/>
  <c r="J52"/>
  <c r="S51"/>
  <c r="T51" s="1"/>
  <c r="N51"/>
  <c r="O51" s="1"/>
  <c r="J51"/>
  <c r="K51" s="1"/>
  <c r="S50"/>
  <c r="T50" s="1"/>
  <c r="N50"/>
  <c r="O50" s="1"/>
  <c r="J50"/>
  <c r="K50" s="1"/>
  <c r="T49"/>
  <c r="S49"/>
  <c r="N49"/>
  <c r="O49" s="1"/>
  <c r="J49"/>
  <c r="K49" s="1"/>
  <c r="T48"/>
  <c r="S48"/>
  <c r="N48"/>
  <c r="O48" s="1"/>
  <c r="J48"/>
  <c r="K48" s="1"/>
  <c r="S47"/>
  <c r="T47" s="1"/>
  <c r="N47"/>
  <c r="O47" s="1"/>
  <c r="J47"/>
  <c r="K47" s="1"/>
  <c r="S46"/>
  <c r="T46" s="1"/>
  <c r="N46"/>
  <c r="O46" s="1"/>
  <c r="J46"/>
  <c r="K46" s="1"/>
  <c r="S45"/>
  <c r="T45" s="1"/>
  <c r="N45"/>
  <c r="O45" s="1"/>
  <c r="J45"/>
  <c r="K45" s="1"/>
  <c r="S44"/>
  <c r="T44" s="1"/>
  <c r="N44"/>
  <c r="O44" s="1"/>
  <c r="J44"/>
  <c r="K44" s="1"/>
  <c r="S43"/>
  <c r="T43" s="1"/>
  <c r="N43"/>
  <c r="O43" s="1"/>
  <c r="J43"/>
  <c r="K43" s="1"/>
  <c r="S42"/>
  <c r="T42" s="1"/>
  <c r="N42"/>
  <c r="O42" s="1"/>
  <c r="J42"/>
  <c r="K42" s="1"/>
  <c r="S41"/>
  <c r="T41" s="1"/>
  <c r="N41"/>
  <c r="O41" s="1"/>
  <c r="J41"/>
  <c r="K41" s="1"/>
  <c r="S40"/>
  <c r="T40" s="1"/>
  <c r="N40"/>
  <c r="O40" s="1"/>
  <c r="J40"/>
  <c r="K40" s="1"/>
  <c r="S39"/>
  <c r="T39" s="1"/>
  <c r="N39"/>
  <c r="O39" s="1"/>
  <c r="J39"/>
  <c r="K39" s="1"/>
  <c r="S38"/>
  <c r="T38" s="1"/>
  <c r="N38"/>
  <c r="O38" s="1"/>
  <c r="J38"/>
  <c r="K38" s="1"/>
  <c r="S37"/>
  <c r="T37" s="1"/>
  <c r="N37"/>
  <c r="O37" s="1"/>
  <c r="J37"/>
  <c r="K37" s="1"/>
  <c r="S36"/>
  <c r="T36" s="1"/>
  <c r="N36"/>
  <c r="O36" s="1"/>
  <c r="J36"/>
  <c r="K36" s="1"/>
  <c r="S35"/>
  <c r="T35" s="1"/>
  <c r="N35"/>
  <c r="O35" s="1"/>
  <c r="J35"/>
  <c r="K35" s="1"/>
  <c r="S34"/>
  <c r="T34" s="1"/>
  <c r="N34"/>
  <c r="O34" s="1"/>
  <c r="J34"/>
  <c r="K34" s="1"/>
  <c r="T33"/>
  <c r="S33"/>
  <c r="N33"/>
  <c r="O33" s="1"/>
  <c r="J33"/>
  <c r="K33" s="1"/>
  <c r="S32"/>
  <c r="T32" s="1"/>
  <c r="N32"/>
  <c r="O32" s="1"/>
  <c r="J32"/>
  <c r="K32" s="1"/>
  <c r="S31"/>
  <c r="T31" s="1"/>
  <c r="N31"/>
  <c r="O31" s="1"/>
  <c r="J31"/>
  <c r="K31" s="1"/>
  <c r="S30"/>
  <c r="T30" s="1"/>
  <c r="N30"/>
  <c r="O30" s="1"/>
  <c r="J30"/>
  <c r="K30" s="1"/>
  <c r="S29"/>
  <c r="T29" s="1"/>
  <c r="N29"/>
  <c r="O29" s="1"/>
  <c r="J29"/>
  <c r="K29" s="1"/>
  <c r="T28"/>
  <c r="S28"/>
  <c r="N28"/>
  <c r="O28" s="1"/>
  <c r="J28"/>
  <c r="K28" s="1"/>
  <c r="S27"/>
  <c r="T27" s="1"/>
  <c r="N27"/>
  <c r="O27" s="1"/>
  <c r="J27"/>
  <c r="K27" s="1"/>
  <c r="S26"/>
  <c r="T26" s="1"/>
  <c r="N26"/>
  <c r="O26" s="1"/>
  <c r="J26"/>
  <c r="K26" s="1"/>
  <c r="S25"/>
  <c r="T25" s="1"/>
  <c r="N25"/>
  <c r="O25" s="1"/>
  <c r="K25"/>
  <c r="J25"/>
  <c r="S24"/>
  <c r="T24" s="1"/>
  <c r="N24"/>
  <c r="O24" s="1"/>
  <c r="J24"/>
  <c r="K24" s="1"/>
  <c r="S23"/>
  <c r="T23" s="1"/>
  <c r="N23"/>
  <c r="O23" s="1"/>
  <c r="J23"/>
  <c r="K23" s="1"/>
  <c r="S22"/>
  <c r="T22" s="1"/>
  <c r="N22"/>
  <c r="O22" s="1"/>
  <c r="J22"/>
  <c r="K22" s="1"/>
  <c r="T21"/>
  <c r="S21"/>
  <c r="N21"/>
  <c r="O21" s="1"/>
  <c r="J21"/>
  <c r="K21" s="1"/>
  <c r="T20"/>
  <c r="S20"/>
  <c r="N20"/>
  <c r="O20" s="1"/>
  <c r="J20"/>
  <c r="K20" s="1"/>
  <c r="S19"/>
  <c r="T19" s="1"/>
  <c r="N19"/>
  <c r="O19" s="1"/>
  <c r="J19"/>
  <c r="K19" s="1"/>
  <c r="S18"/>
  <c r="T18" s="1"/>
  <c r="O18"/>
  <c r="K18"/>
  <c r="S17"/>
  <c r="T17" s="1"/>
  <c r="N17"/>
  <c r="O17" s="1"/>
  <c r="J17"/>
  <c r="K17" s="1"/>
  <c r="S16"/>
  <c r="T16" s="1"/>
  <c r="N16"/>
  <c r="O16" s="1"/>
  <c r="J16"/>
  <c r="K16" s="1"/>
  <c r="S15"/>
  <c r="T15" s="1"/>
  <c r="N15"/>
  <c r="O15" s="1"/>
  <c r="J15"/>
  <c r="K15" s="1"/>
  <c r="S14"/>
  <c r="T14" s="1"/>
  <c r="N14"/>
  <c r="O14" s="1"/>
  <c r="J14"/>
  <c r="K14" s="1"/>
  <c r="S13"/>
  <c r="T13" s="1"/>
  <c r="N13"/>
  <c r="O13" s="1"/>
  <c r="J13"/>
  <c r="K13" s="1"/>
  <c r="S12"/>
  <c r="T12" s="1"/>
  <c r="N12"/>
  <c r="O12" s="1"/>
  <c r="J12"/>
  <c r="K12" s="1"/>
  <c r="S11"/>
  <c r="T11" s="1"/>
  <c r="N11"/>
  <c r="O11" s="1"/>
  <c r="J11"/>
  <c r="K11" s="1"/>
  <c r="S10"/>
  <c r="T10" s="1"/>
  <c r="N10"/>
  <c r="O10" s="1"/>
  <c r="J10"/>
  <c r="K10" s="1"/>
  <c r="T9"/>
  <c r="S9"/>
  <c r="N9"/>
  <c r="O9" s="1"/>
  <c r="J9"/>
  <c r="K9" s="1"/>
  <c r="T8"/>
  <c r="S8"/>
  <c r="N8"/>
  <c r="O8" s="1"/>
  <c r="J8"/>
  <c r="K8" s="1"/>
  <c r="W8" s="1"/>
  <c r="S7"/>
  <c r="T7" s="1"/>
  <c r="N7"/>
  <c r="O7" s="1"/>
  <c r="J7"/>
  <c r="K7" s="1"/>
  <c r="S6"/>
  <c r="T6" s="1"/>
  <c r="N6"/>
  <c r="O6" s="1"/>
  <c r="J6"/>
  <c r="K6" s="1"/>
  <c r="S5"/>
  <c r="T5" s="1"/>
  <c r="N5"/>
  <c r="O5" s="1"/>
  <c r="J5"/>
  <c r="K5" s="1"/>
  <c r="S4"/>
  <c r="T4" s="1"/>
  <c r="N4"/>
  <c r="O4" s="1"/>
  <c r="J4"/>
  <c r="K4" s="1"/>
  <c r="T3"/>
  <c r="S3"/>
  <c r="N3"/>
  <c r="O3" s="1"/>
  <c r="J3"/>
  <c r="K3" s="1"/>
  <c r="W44" l="1"/>
  <c r="W43"/>
  <c r="W45"/>
  <c r="W65"/>
  <c r="W87"/>
  <c r="W117"/>
  <c r="W161"/>
  <c r="W163"/>
  <c r="W164"/>
  <c r="W188"/>
  <c r="W214"/>
  <c r="W12"/>
  <c r="W33"/>
  <c r="W157"/>
  <c r="W145"/>
  <c r="W132"/>
  <c r="W105"/>
  <c r="W120"/>
  <c r="W118"/>
  <c r="W110"/>
  <c r="W124"/>
  <c r="W149"/>
  <c r="W166"/>
  <c r="W167"/>
  <c r="W5"/>
  <c r="W25"/>
  <c r="W52"/>
  <c r="W53"/>
  <c r="W61"/>
  <c r="W143"/>
  <c r="W122"/>
  <c r="W28"/>
  <c r="W84"/>
  <c r="W102"/>
  <c r="W104"/>
  <c r="W141"/>
  <c r="W183"/>
  <c r="W197"/>
  <c r="W209"/>
  <c r="W17"/>
  <c r="W11"/>
  <c r="W4"/>
  <c r="W80"/>
  <c r="W83"/>
  <c r="W112"/>
  <c r="W114"/>
  <c r="W116"/>
  <c r="W125"/>
  <c r="W160"/>
  <c r="W185"/>
  <c r="W199"/>
  <c r="W211"/>
  <c r="W217"/>
  <c r="W218"/>
  <c r="W221"/>
  <c r="W15"/>
  <c r="W9"/>
  <c r="W13"/>
  <c r="W21"/>
  <c r="W29"/>
  <c r="W36"/>
  <c r="W79"/>
  <c r="W108"/>
  <c r="W113"/>
  <c r="W133"/>
  <c r="W215"/>
  <c r="W14"/>
  <c r="W23"/>
  <c r="W7"/>
  <c r="W134"/>
  <c r="W144"/>
  <c r="W152"/>
  <c r="W181"/>
  <c r="W191"/>
  <c r="W195"/>
  <c r="W225"/>
  <c r="W57"/>
  <c r="W73"/>
  <c r="W98"/>
  <c r="W101"/>
  <c r="W135"/>
  <c r="W137"/>
  <c r="W159"/>
  <c r="W168"/>
  <c r="W196"/>
  <c r="W216"/>
  <c r="W222"/>
  <c r="W30"/>
  <c r="W31"/>
  <c r="W69"/>
  <c r="W94"/>
  <c r="W97"/>
  <c r="W127"/>
  <c r="W129"/>
  <c r="W136"/>
  <c r="W153"/>
  <c r="W170"/>
  <c r="W39"/>
  <c r="W75"/>
  <c r="W76"/>
  <c r="W93"/>
  <c r="W109"/>
  <c r="W119"/>
  <c r="W121"/>
  <c r="W126"/>
  <c r="W128"/>
  <c r="W138"/>
  <c r="W140"/>
  <c r="W148"/>
  <c r="W156"/>
  <c r="W165"/>
  <c r="W171"/>
  <c r="W172"/>
  <c r="W176"/>
  <c r="W178"/>
  <c r="W186"/>
  <c r="W192"/>
  <c r="W200"/>
  <c r="W201"/>
  <c r="W213"/>
  <c r="W226"/>
  <c r="W205"/>
  <c r="W206"/>
  <c r="W154"/>
  <c r="W130"/>
  <c r="W107"/>
  <c r="W49"/>
  <c r="W42"/>
  <c r="W41"/>
  <c r="W37"/>
  <c r="W20"/>
  <c r="W6"/>
  <c r="W187"/>
  <c r="W16"/>
  <c r="W26"/>
  <c r="W27"/>
  <c r="W32"/>
  <c r="W46"/>
  <c r="W47"/>
  <c r="W48"/>
  <c r="W3"/>
  <c r="W22"/>
  <c r="W38"/>
  <c r="W50"/>
  <c r="W51"/>
  <c r="W54"/>
  <c r="W55"/>
  <c r="W56"/>
  <c r="W58"/>
  <c r="W59"/>
  <c r="W60"/>
  <c r="W62"/>
  <c r="W63"/>
  <c r="W64"/>
  <c r="W66"/>
  <c r="W67"/>
  <c r="W68"/>
  <c r="W70"/>
  <c r="W71"/>
  <c r="W72"/>
  <c r="W74"/>
  <c r="W10"/>
  <c r="W18"/>
  <c r="W19"/>
  <c r="W24"/>
  <c r="W34"/>
  <c r="W35"/>
  <c r="W40"/>
  <c r="W78"/>
  <c r="W88"/>
  <c r="W89"/>
  <c r="W95"/>
  <c r="W99"/>
  <c r="W103"/>
  <c r="W111"/>
  <c r="W180"/>
  <c r="W77"/>
  <c r="W81"/>
  <c r="W85"/>
  <c r="W90"/>
  <c r="W92"/>
  <c r="W96"/>
  <c r="W100"/>
  <c r="W115"/>
  <c r="W123"/>
  <c r="W131"/>
  <c r="W139"/>
  <c r="W82"/>
  <c r="W86"/>
  <c r="W184"/>
  <c r="W210"/>
  <c r="W150"/>
  <c r="W155"/>
  <c r="W173"/>
  <c r="W174"/>
  <c r="W175"/>
  <c r="W182"/>
  <c r="W193"/>
  <c r="W198"/>
  <c r="W207"/>
  <c r="W212"/>
  <c r="W223"/>
  <c r="W142"/>
  <c r="W146"/>
  <c r="W151"/>
  <c r="W162"/>
  <c r="W169"/>
  <c r="W177"/>
  <c r="W189"/>
  <c r="W194"/>
  <c r="W208"/>
  <c r="W219"/>
  <c r="W224"/>
  <c r="W147"/>
  <c r="W179"/>
  <c r="W190"/>
  <c r="W204"/>
  <c r="W220"/>
  <c r="V226" i="2"/>
  <c r="U226"/>
  <c r="N226"/>
  <c r="O226" s="1"/>
  <c r="J226"/>
  <c r="K226" s="1"/>
  <c r="U225"/>
  <c r="V225" s="1"/>
  <c r="N225"/>
  <c r="O225" s="1"/>
  <c r="J225"/>
  <c r="K225" s="1"/>
  <c r="U224"/>
  <c r="V224" s="1"/>
  <c r="N224"/>
  <c r="O224" s="1"/>
  <c r="J224"/>
  <c r="K224" s="1"/>
  <c r="U223"/>
  <c r="V223" s="1"/>
  <c r="N223"/>
  <c r="O223" s="1"/>
  <c r="J223"/>
  <c r="K223" s="1"/>
  <c r="U222"/>
  <c r="V222" s="1"/>
  <c r="N222"/>
  <c r="O222" s="1"/>
  <c r="J222"/>
  <c r="K222" s="1"/>
  <c r="V221"/>
  <c r="U221"/>
  <c r="N221"/>
  <c r="O221" s="1"/>
  <c r="J221"/>
  <c r="K221" s="1"/>
  <c r="U220"/>
  <c r="V220" s="1"/>
  <c r="N220"/>
  <c r="O220" s="1"/>
  <c r="J220"/>
  <c r="K220" s="1"/>
  <c r="U219"/>
  <c r="V219" s="1"/>
  <c r="N219"/>
  <c r="O219" s="1"/>
  <c r="J219"/>
  <c r="K219" s="1"/>
  <c r="U218"/>
  <c r="V218" s="1"/>
  <c r="N218"/>
  <c r="O218" s="1"/>
  <c r="J218"/>
  <c r="K218" s="1"/>
  <c r="U217"/>
  <c r="V217" s="1"/>
  <c r="N217"/>
  <c r="O217" s="1"/>
  <c r="J217"/>
  <c r="K217" s="1"/>
  <c r="U216"/>
  <c r="V216" s="1"/>
  <c r="N216"/>
  <c r="O216" s="1"/>
  <c r="J216"/>
  <c r="K216" s="1"/>
  <c r="U215"/>
  <c r="V215" s="1"/>
  <c r="N215"/>
  <c r="O215" s="1"/>
  <c r="J215"/>
  <c r="K215" s="1"/>
  <c r="U214"/>
  <c r="V214" s="1"/>
  <c r="N214"/>
  <c r="O214" s="1"/>
  <c r="J214"/>
  <c r="K214" s="1"/>
  <c r="V213"/>
  <c r="U213"/>
  <c r="N213"/>
  <c r="O213" s="1"/>
  <c r="J213"/>
  <c r="K213" s="1"/>
  <c r="U212"/>
  <c r="V212" s="1"/>
  <c r="N212"/>
  <c r="O212" s="1"/>
  <c r="J212"/>
  <c r="K212" s="1"/>
  <c r="U211"/>
  <c r="V211" s="1"/>
  <c r="N211"/>
  <c r="O211" s="1"/>
  <c r="J211"/>
  <c r="K211" s="1"/>
  <c r="U210"/>
  <c r="V210" s="1"/>
  <c r="N210"/>
  <c r="O210" s="1"/>
  <c r="J210"/>
  <c r="K210" s="1"/>
  <c r="V209"/>
  <c r="U209"/>
  <c r="N209"/>
  <c r="O209" s="1"/>
  <c r="K209"/>
  <c r="J209"/>
  <c r="U208"/>
  <c r="V208" s="1"/>
  <c r="N208"/>
  <c r="O208" s="1"/>
  <c r="J208"/>
  <c r="K208" s="1"/>
  <c r="U207"/>
  <c r="V207" s="1"/>
  <c r="N207"/>
  <c r="O207" s="1"/>
  <c r="J207"/>
  <c r="K207" s="1"/>
  <c r="U206"/>
  <c r="V206" s="1"/>
  <c r="N206"/>
  <c r="O206" s="1"/>
  <c r="J206"/>
  <c r="K206" s="1"/>
  <c r="U205"/>
  <c r="V205" s="1"/>
  <c r="N205"/>
  <c r="O205" s="1"/>
  <c r="J205"/>
  <c r="K205" s="1"/>
  <c r="U204"/>
  <c r="V204" s="1"/>
  <c r="N204"/>
  <c r="O204" s="1"/>
  <c r="J204"/>
  <c r="K204" s="1"/>
  <c r="U203"/>
  <c r="V203" s="1"/>
  <c r="N203"/>
  <c r="O203" s="1"/>
  <c r="J203"/>
  <c r="K203" s="1"/>
  <c r="U202"/>
  <c r="V202" s="1"/>
  <c r="N202"/>
  <c r="O202" s="1"/>
  <c r="J202"/>
  <c r="K202" s="1"/>
  <c r="U201"/>
  <c r="V201" s="1"/>
  <c r="N201"/>
  <c r="O201" s="1"/>
  <c r="J201"/>
  <c r="K201" s="1"/>
  <c r="U200"/>
  <c r="V200" s="1"/>
  <c r="N200"/>
  <c r="O200" s="1"/>
  <c r="J200"/>
  <c r="K200" s="1"/>
  <c r="V199"/>
  <c r="U199"/>
  <c r="N199"/>
  <c r="O199" s="1"/>
  <c r="J199"/>
  <c r="K199" s="1"/>
  <c r="U198"/>
  <c r="V198" s="1"/>
  <c r="N198"/>
  <c r="O198" s="1"/>
  <c r="J198"/>
  <c r="K198" s="1"/>
  <c r="U197"/>
  <c r="V197" s="1"/>
  <c r="N197"/>
  <c r="O197" s="1"/>
  <c r="J197"/>
  <c r="K197" s="1"/>
  <c r="U196"/>
  <c r="V196" s="1"/>
  <c r="N196"/>
  <c r="O196" s="1"/>
  <c r="J196"/>
  <c r="K196" s="1"/>
  <c r="U195"/>
  <c r="V195" s="1"/>
  <c r="N195"/>
  <c r="O195" s="1"/>
  <c r="J195"/>
  <c r="K195" s="1"/>
  <c r="U194"/>
  <c r="V194" s="1"/>
  <c r="N194"/>
  <c r="O194" s="1"/>
  <c r="J194"/>
  <c r="K194" s="1"/>
  <c r="U193"/>
  <c r="V193" s="1"/>
  <c r="N193"/>
  <c r="O193" s="1"/>
  <c r="J193"/>
  <c r="K193" s="1"/>
  <c r="U192"/>
  <c r="V192" s="1"/>
  <c r="N192"/>
  <c r="O192" s="1"/>
  <c r="J192"/>
  <c r="K192" s="1"/>
  <c r="V191"/>
  <c r="U191"/>
  <c r="N191"/>
  <c r="O191" s="1"/>
  <c r="J191"/>
  <c r="K191" s="1"/>
  <c r="U190"/>
  <c r="V190" s="1"/>
  <c r="N190"/>
  <c r="O190" s="1"/>
  <c r="J190"/>
  <c r="K190" s="1"/>
  <c r="U189"/>
  <c r="V189" s="1"/>
  <c r="N189"/>
  <c r="O189" s="1"/>
  <c r="J189"/>
  <c r="K189" s="1"/>
  <c r="U188"/>
  <c r="V188" s="1"/>
  <c r="N188"/>
  <c r="O188" s="1"/>
  <c r="J188"/>
  <c r="K188" s="1"/>
  <c r="V187"/>
  <c r="U187"/>
  <c r="N187"/>
  <c r="O187" s="1"/>
  <c r="K187"/>
  <c r="J187"/>
  <c r="U186"/>
  <c r="V186" s="1"/>
  <c r="N186"/>
  <c r="O186" s="1"/>
  <c r="J186"/>
  <c r="K186" s="1"/>
  <c r="U185"/>
  <c r="V185" s="1"/>
  <c r="N185"/>
  <c r="O185" s="1"/>
  <c r="J185"/>
  <c r="K185" s="1"/>
  <c r="U184"/>
  <c r="V184" s="1"/>
  <c r="N184"/>
  <c r="O184" s="1"/>
  <c r="J184"/>
  <c r="K184" s="1"/>
  <c r="V183"/>
  <c r="U183"/>
  <c r="N183"/>
  <c r="O183" s="1"/>
  <c r="J183"/>
  <c r="K183" s="1"/>
  <c r="U182"/>
  <c r="V182" s="1"/>
  <c r="N182"/>
  <c r="O182" s="1"/>
  <c r="J182"/>
  <c r="K182" s="1"/>
  <c r="U181"/>
  <c r="V181" s="1"/>
  <c r="N181"/>
  <c r="O181" s="1"/>
  <c r="J181"/>
  <c r="K181" s="1"/>
  <c r="U180"/>
  <c r="V180" s="1"/>
  <c r="N180"/>
  <c r="O180" s="1"/>
  <c r="J180"/>
  <c r="K180" s="1"/>
  <c r="V179"/>
  <c r="U179"/>
  <c r="N179"/>
  <c r="O179" s="1"/>
  <c r="J179"/>
  <c r="K179" s="1"/>
  <c r="U178"/>
  <c r="V178" s="1"/>
  <c r="N178"/>
  <c r="O178" s="1"/>
  <c r="J178"/>
  <c r="K178" s="1"/>
  <c r="U177"/>
  <c r="V177" s="1"/>
  <c r="N177"/>
  <c r="O177" s="1"/>
  <c r="J177"/>
  <c r="K177" s="1"/>
  <c r="U176"/>
  <c r="V176" s="1"/>
  <c r="N176"/>
  <c r="O176" s="1"/>
  <c r="J176"/>
  <c r="K176" s="1"/>
  <c r="U175"/>
  <c r="V175" s="1"/>
  <c r="N175"/>
  <c r="O175" s="1"/>
  <c r="J175"/>
  <c r="K175" s="1"/>
  <c r="U174"/>
  <c r="V174" s="1"/>
  <c r="N174"/>
  <c r="O174" s="1"/>
  <c r="J174"/>
  <c r="K174" s="1"/>
  <c r="V173"/>
  <c r="U173"/>
  <c r="N173"/>
  <c r="O173" s="1"/>
  <c r="J173"/>
  <c r="K173" s="1"/>
  <c r="U172"/>
  <c r="V172" s="1"/>
  <c r="N172"/>
  <c r="O172" s="1"/>
  <c r="J172"/>
  <c r="K172" s="1"/>
  <c r="U171"/>
  <c r="V171" s="1"/>
  <c r="N171"/>
  <c r="O171" s="1"/>
  <c r="J171"/>
  <c r="K171" s="1"/>
  <c r="U170"/>
  <c r="V170" s="1"/>
  <c r="N170"/>
  <c r="O170" s="1"/>
  <c r="J170"/>
  <c r="K170" s="1"/>
  <c r="V169"/>
  <c r="U169"/>
  <c r="N169"/>
  <c r="O169" s="1"/>
  <c r="J169"/>
  <c r="K169" s="1"/>
  <c r="U168"/>
  <c r="V168" s="1"/>
  <c r="N168"/>
  <c r="O168" s="1"/>
  <c r="J168"/>
  <c r="K168" s="1"/>
  <c r="U167"/>
  <c r="V167" s="1"/>
  <c r="N167"/>
  <c r="O167" s="1"/>
  <c r="J167"/>
  <c r="K167" s="1"/>
  <c r="U166"/>
  <c r="V166" s="1"/>
  <c r="N166"/>
  <c r="O166" s="1"/>
  <c r="K166"/>
  <c r="J166"/>
  <c r="U165"/>
  <c r="V165" s="1"/>
  <c r="N165"/>
  <c r="O165" s="1"/>
  <c r="J165"/>
  <c r="K165" s="1"/>
  <c r="U164"/>
  <c r="V164" s="1"/>
  <c r="N164"/>
  <c r="O164" s="1"/>
  <c r="J164"/>
  <c r="K164" s="1"/>
  <c r="U163"/>
  <c r="V163" s="1"/>
  <c r="N163"/>
  <c r="O163" s="1"/>
  <c r="J163"/>
  <c r="K163" s="1"/>
  <c r="U162"/>
  <c r="V162" s="1"/>
  <c r="N162"/>
  <c r="O162" s="1"/>
  <c r="J162"/>
  <c r="K162" s="1"/>
  <c r="V161"/>
  <c r="U161"/>
  <c r="N161"/>
  <c r="O161" s="1"/>
  <c r="J161"/>
  <c r="K161" s="1"/>
  <c r="U160"/>
  <c r="V160" s="1"/>
  <c r="N160"/>
  <c r="O160" s="1"/>
  <c r="J160"/>
  <c r="K160" s="1"/>
  <c r="U159"/>
  <c r="V159" s="1"/>
  <c r="O159"/>
  <c r="N159"/>
  <c r="J159"/>
  <c r="K159" s="1"/>
  <c r="V158"/>
  <c r="U158"/>
  <c r="N158"/>
  <c r="O158" s="1"/>
  <c r="J158"/>
  <c r="K158" s="1"/>
  <c r="V157"/>
  <c r="U157"/>
  <c r="N157"/>
  <c r="O157" s="1"/>
  <c r="J157"/>
  <c r="K157" s="1"/>
  <c r="U156"/>
  <c r="V156" s="1"/>
  <c r="N156"/>
  <c r="O156" s="1"/>
  <c r="J156"/>
  <c r="K156" s="1"/>
  <c r="U155"/>
  <c r="V155" s="1"/>
  <c r="N155"/>
  <c r="O155" s="1"/>
  <c r="J155"/>
  <c r="K155" s="1"/>
  <c r="U154"/>
  <c r="V154" s="1"/>
  <c r="N154"/>
  <c r="O154" s="1"/>
  <c r="J154"/>
  <c r="K154" s="1"/>
  <c r="U153"/>
  <c r="V153" s="1"/>
  <c r="N153"/>
  <c r="O153" s="1"/>
  <c r="J153"/>
  <c r="K153" s="1"/>
  <c r="U152"/>
  <c r="V152" s="1"/>
  <c r="N152"/>
  <c r="O152" s="1"/>
  <c r="J152"/>
  <c r="K152" s="1"/>
  <c r="U151"/>
  <c r="V151" s="1"/>
  <c r="N151"/>
  <c r="O151" s="1"/>
  <c r="J151"/>
  <c r="K151" s="1"/>
  <c r="U150"/>
  <c r="V150" s="1"/>
  <c r="N150"/>
  <c r="O150" s="1"/>
  <c r="J150"/>
  <c r="K150" s="1"/>
  <c r="U149"/>
  <c r="V149" s="1"/>
  <c r="N149"/>
  <c r="O149" s="1"/>
  <c r="J149"/>
  <c r="K149" s="1"/>
  <c r="U148"/>
  <c r="V148" s="1"/>
  <c r="N148"/>
  <c r="O148" s="1"/>
  <c r="J148"/>
  <c r="K148" s="1"/>
  <c r="V147"/>
  <c r="U147"/>
  <c r="N147"/>
  <c r="O147" s="1"/>
  <c r="J147"/>
  <c r="K147" s="1"/>
  <c r="U146"/>
  <c r="V146" s="1"/>
  <c r="N146"/>
  <c r="O146" s="1"/>
  <c r="J146"/>
  <c r="K146" s="1"/>
  <c r="V145"/>
  <c r="U145"/>
  <c r="N145"/>
  <c r="O145" s="1"/>
  <c r="J145"/>
  <c r="K145" s="1"/>
  <c r="U144"/>
  <c r="V144" s="1"/>
  <c r="N144"/>
  <c r="O144" s="1"/>
  <c r="J144"/>
  <c r="K144" s="1"/>
  <c r="U143"/>
  <c r="V143" s="1"/>
  <c r="N143"/>
  <c r="O143" s="1"/>
  <c r="J143"/>
  <c r="K143" s="1"/>
  <c r="U142"/>
  <c r="V142" s="1"/>
  <c r="N142"/>
  <c r="O142" s="1"/>
  <c r="J142"/>
  <c r="K142" s="1"/>
  <c r="U141"/>
  <c r="V141" s="1"/>
  <c r="N141"/>
  <c r="O141" s="1"/>
  <c r="J141"/>
  <c r="K141" s="1"/>
  <c r="U140"/>
  <c r="V140" s="1"/>
  <c r="N140"/>
  <c r="O140" s="1"/>
  <c r="J140"/>
  <c r="K140" s="1"/>
  <c r="V139"/>
  <c r="U139"/>
  <c r="N139"/>
  <c r="O139" s="1"/>
  <c r="J139"/>
  <c r="K139" s="1"/>
  <c r="U138"/>
  <c r="V138" s="1"/>
  <c r="N138"/>
  <c r="O138" s="1"/>
  <c r="J138"/>
  <c r="K138" s="1"/>
  <c r="U137"/>
  <c r="V137" s="1"/>
  <c r="N137"/>
  <c r="O137" s="1"/>
  <c r="J137"/>
  <c r="K137" s="1"/>
  <c r="U136"/>
  <c r="V136" s="1"/>
  <c r="N136"/>
  <c r="O136" s="1"/>
  <c r="J136"/>
  <c r="K136" s="1"/>
  <c r="V135"/>
  <c r="U135"/>
  <c r="N135"/>
  <c r="O135" s="1"/>
  <c r="J135"/>
  <c r="K135" s="1"/>
  <c r="U134"/>
  <c r="V134" s="1"/>
  <c r="N134"/>
  <c r="O134" s="1"/>
  <c r="J134"/>
  <c r="K134" s="1"/>
  <c r="U133"/>
  <c r="V133" s="1"/>
  <c r="N133"/>
  <c r="O133" s="1"/>
  <c r="J133"/>
  <c r="K133" s="1"/>
  <c r="U132"/>
  <c r="V132" s="1"/>
  <c r="N132"/>
  <c r="O132" s="1"/>
  <c r="J132"/>
  <c r="K132" s="1"/>
  <c r="U131"/>
  <c r="V131" s="1"/>
  <c r="N131"/>
  <c r="O131" s="1"/>
  <c r="J131"/>
  <c r="K131" s="1"/>
  <c r="U130"/>
  <c r="V130" s="1"/>
  <c r="N130"/>
  <c r="O130" s="1"/>
  <c r="J130"/>
  <c r="K130" s="1"/>
  <c r="U129"/>
  <c r="V129" s="1"/>
  <c r="N129"/>
  <c r="O129" s="1"/>
  <c r="J129"/>
  <c r="K129" s="1"/>
  <c r="U128"/>
  <c r="V128" s="1"/>
  <c r="N128"/>
  <c r="O128" s="1"/>
  <c r="J128"/>
  <c r="K128" s="1"/>
  <c r="U127"/>
  <c r="V127" s="1"/>
  <c r="N127"/>
  <c r="O127" s="1"/>
  <c r="J127"/>
  <c r="K127" s="1"/>
  <c r="U126"/>
  <c r="V126" s="1"/>
  <c r="N126"/>
  <c r="O126" s="1"/>
  <c r="J126"/>
  <c r="K126" s="1"/>
  <c r="U125"/>
  <c r="V125" s="1"/>
  <c r="N125"/>
  <c r="O125" s="1"/>
  <c r="J125"/>
  <c r="K125" s="1"/>
  <c r="U124"/>
  <c r="V124" s="1"/>
  <c r="N124"/>
  <c r="O124" s="1"/>
  <c r="J124"/>
  <c r="K124" s="1"/>
  <c r="U123"/>
  <c r="V123" s="1"/>
  <c r="N123"/>
  <c r="O123" s="1"/>
  <c r="J123"/>
  <c r="K123" s="1"/>
  <c r="U122"/>
  <c r="V122" s="1"/>
  <c r="N122"/>
  <c r="O122" s="1"/>
  <c r="J122"/>
  <c r="K122" s="1"/>
  <c r="U121"/>
  <c r="V121" s="1"/>
  <c r="N121"/>
  <c r="O121" s="1"/>
  <c r="J121"/>
  <c r="K121" s="1"/>
  <c r="U120"/>
  <c r="V120" s="1"/>
  <c r="N120"/>
  <c r="O120" s="1"/>
  <c r="J120"/>
  <c r="K120" s="1"/>
  <c r="V119"/>
  <c r="U119"/>
  <c r="N119"/>
  <c r="O119" s="1"/>
  <c r="J119"/>
  <c r="K119" s="1"/>
  <c r="U118"/>
  <c r="V118" s="1"/>
  <c r="N118"/>
  <c r="O118" s="1"/>
  <c r="J118"/>
  <c r="K118" s="1"/>
  <c r="U117"/>
  <c r="V117" s="1"/>
  <c r="N117"/>
  <c r="O117" s="1"/>
  <c r="J117"/>
  <c r="K117" s="1"/>
  <c r="U116"/>
  <c r="V116" s="1"/>
  <c r="N116"/>
  <c r="O116" s="1"/>
  <c r="J116"/>
  <c r="K116" s="1"/>
  <c r="U115"/>
  <c r="V115" s="1"/>
  <c r="N115"/>
  <c r="O115" s="1"/>
  <c r="J115"/>
  <c r="K115" s="1"/>
  <c r="U114"/>
  <c r="V114" s="1"/>
  <c r="N114"/>
  <c r="O114" s="1"/>
  <c r="J114"/>
  <c r="K114" s="1"/>
  <c r="U113"/>
  <c r="V113" s="1"/>
  <c r="O113"/>
  <c r="N113"/>
  <c r="J113"/>
  <c r="K113" s="1"/>
  <c r="U112"/>
  <c r="V112" s="1"/>
  <c r="N112"/>
  <c r="O112" s="1"/>
  <c r="J112"/>
  <c r="K112" s="1"/>
  <c r="U111"/>
  <c r="V111" s="1"/>
  <c r="N111"/>
  <c r="O111" s="1"/>
  <c r="J111"/>
  <c r="K111" s="1"/>
  <c r="U110"/>
  <c r="V110" s="1"/>
  <c r="N110"/>
  <c r="O110" s="1"/>
  <c r="J110"/>
  <c r="K110" s="1"/>
  <c r="U109"/>
  <c r="V109" s="1"/>
  <c r="N109"/>
  <c r="O109" s="1"/>
  <c r="J109"/>
  <c r="K109" s="1"/>
  <c r="U108"/>
  <c r="V108" s="1"/>
  <c r="N108"/>
  <c r="O108" s="1"/>
  <c r="J108"/>
  <c r="K108" s="1"/>
  <c r="U107"/>
  <c r="V107" s="1"/>
  <c r="N107"/>
  <c r="O107" s="1"/>
  <c r="K107"/>
  <c r="J107"/>
  <c r="U106"/>
  <c r="V106" s="1"/>
  <c r="N106"/>
  <c r="O106" s="1"/>
  <c r="J106"/>
  <c r="K106" s="1"/>
  <c r="U105"/>
  <c r="V105" s="1"/>
  <c r="N105"/>
  <c r="O105" s="1"/>
  <c r="J105"/>
  <c r="K105" s="1"/>
  <c r="U104"/>
  <c r="V104" s="1"/>
  <c r="N104"/>
  <c r="O104" s="1"/>
  <c r="J104"/>
  <c r="K104" s="1"/>
  <c r="V103"/>
  <c r="U103"/>
  <c r="N103"/>
  <c r="O103" s="1"/>
  <c r="J103"/>
  <c r="K103" s="1"/>
  <c r="U102"/>
  <c r="V102" s="1"/>
  <c r="N102"/>
  <c r="O102" s="1"/>
  <c r="J102"/>
  <c r="K102" s="1"/>
  <c r="U101"/>
  <c r="V101" s="1"/>
  <c r="N101"/>
  <c r="O101" s="1"/>
  <c r="J101"/>
  <c r="K101" s="1"/>
  <c r="U100"/>
  <c r="V100" s="1"/>
  <c r="N100"/>
  <c r="O100" s="1"/>
  <c r="J100"/>
  <c r="K100" s="1"/>
  <c r="U99"/>
  <c r="V99" s="1"/>
  <c r="N99"/>
  <c r="O99" s="1"/>
  <c r="J99"/>
  <c r="K99" s="1"/>
  <c r="U98"/>
  <c r="V98" s="1"/>
  <c r="N98"/>
  <c r="O98" s="1"/>
  <c r="J98"/>
  <c r="K98" s="1"/>
  <c r="U97"/>
  <c r="V97" s="1"/>
  <c r="O97"/>
  <c r="N97"/>
  <c r="J97"/>
  <c r="K97" s="1"/>
  <c r="U96"/>
  <c r="V96" s="1"/>
  <c r="N96"/>
  <c r="O96" s="1"/>
  <c r="J96"/>
  <c r="K96" s="1"/>
  <c r="U95"/>
  <c r="V95" s="1"/>
  <c r="N95"/>
  <c r="O95" s="1"/>
  <c r="J95"/>
  <c r="K95" s="1"/>
  <c r="U94"/>
  <c r="V94" s="1"/>
  <c r="N94"/>
  <c r="O94" s="1"/>
  <c r="J94"/>
  <c r="K94" s="1"/>
  <c r="U93"/>
  <c r="V93" s="1"/>
  <c r="O93"/>
  <c r="N93"/>
  <c r="J93"/>
  <c r="K93" s="1"/>
  <c r="V92"/>
  <c r="U92"/>
  <c r="N92"/>
  <c r="O92" s="1"/>
  <c r="J92"/>
  <c r="K92" s="1"/>
  <c r="V91"/>
  <c r="U91"/>
  <c r="N91"/>
  <c r="O91" s="1"/>
  <c r="J91"/>
  <c r="K91" s="1"/>
  <c r="U90"/>
  <c r="V90" s="1"/>
  <c r="N90"/>
  <c r="O90" s="1"/>
  <c r="J90"/>
  <c r="K90" s="1"/>
  <c r="U89"/>
  <c r="V89" s="1"/>
  <c r="O89"/>
  <c r="N89"/>
  <c r="J89"/>
  <c r="K89" s="1"/>
  <c r="U88"/>
  <c r="V88" s="1"/>
  <c r="N88"/>
  <c r="O88" s="1"/>
  <c r="J88"/>
  <c r="K88" s="1"/>
  <c r="U87"/>
  <c r="V87" s="1"/>
  <c r="Z87" s="1"/>
  <c r="N87"/>
  <c r="O87" s="1"/>
  <c r="J87"/>
  <c r="K87" s="1"/>
  <c r="U86"/>
  <c r="V86" s="1"/>
  <c r="N86"/>
  <c r="O86" s="1"/>
  <c r="J86"/>
  <c r="K86" s="1"/>
  <c r="U85"/>
  <c r="V85" s="1"/>
  <c r="N85"/>
  <c r="O85" s="1"/>
  <c r="J85"/>
  <c r="K85" s="1"/>
  <c r="U84"/>
  <c r="V84" s="1"/>
  <c r="N84"/>
  <c r="O84" s="1"/>
  <c r="J84"/>
  <c r="K84" s="1"/>
  <c r="U83"/>
  <c r="V83" s="1"/>
  <c r="Z83" s="1"/>
  <c r="N83"/>
  <c r="O83" s="1"/>
  <c r="J83"/>
  <c r="K83" s="1"/>
  <c r="U82"/>
  <c r="V82" s="1"/>
  <c r="N82"/>
  <c r="O82" s="1"/>
  <c r="J82"/>
  <c r="K82" s="1"/>
  <c r="U81"/>
  <c r="V81" s="1"/>
  <c r="N81"/>
  <c r="O81" s="1"/>
  <c r="J81"/>
  <c r="K81" s="1"/>
  <c r="U80"/>
  <c r="V80" s="1"/>
  <c r="N80"/>
  <c r="O80" s="1"/>
  <c r="J80"/>
  <c r="K80" s="1"/>
  <c r="V79"/>
  <c r="U79"/>
  <c r="N79"/>
  <c r="O79" s="1"/>
  <c r="K79"/>
  <c r="J79"/>
  <c r="U78"/>
  <c r="V78" s="1"/>
  <c r="N78"/>
  <c r="O78" s="1"/>
  <c r="J78"/>
  <c r="K78" s="1"/>
  <c r="U77"/>
  <c r="V77" s="1"/>
  <c r="N77"/>
  <c r="O77" s="1"/>
  <c r="J77"/>
  <c r="K77" s="1"/>
  <c r="V76"/>
  <c r="U76"/>
  <c r="N76"/>
  <c r="O76" s="1"/>
  <c r="J76"/>
  <c r="K76" s="1"/>
  <c r="Z76" s="1"/>
  <c r="V75"/>
  <c r="U75"/>
  <c r="N75"/>
  <c r="O75" s="1"/>
  <c r="K75"/>
  <c r="J75"/>
  <c r="U74"/>
  <c r="V74" s="1"/>
  <c r="N74"/>
  <c r="O74" s="1"/>
  <c r="J74"/>
  <c r="K74" s="1"/>
  <c r="U73"/>
  <c r="V73" s="1"/>
  <c r="N73"/>
  <c r="O73" s="1"/>
  <c r="J73"/>
  <c r="K73" s="1"/>
  <c r="V72"/>
  <c r="U72"/>
  <c r="N72"/>
  <c r="O72" s="1"/>
  <c r="K72"/>
  <c r="J72"/>
  <c r="U71"/>
  <c r="V71" s="1"/>
  <c r="N71"/>
  <c r="O71" s="1"/>
  <c r="J71"/>
  <c r="K71" s="1"/>
  <c r="U70"/>
  <c r="V70" s="1"/>
  <c r="N70"/>
  <c r="O70" s="1"/>
  <c r="J70"/>
  <c r="K70" s="1"/>
  <c r="U69"/>
  <c r="V69" s="1"/>
  <c r="N69"/>
  <c r="O69" s="1"/>
  <c r="J69"/>
  <c r="K69" s="1"/>
  <c r="V68"/>
  <c r="U68"/>
  <c r="N68"/>
  <c r="O68" s="1"/>
  <c r="Z68" s="1"/>
  <c r="J68"/>
  <c r="K68" s="1"/>
  <c r="V67"/>
  <c r="U67"/>
  <c r="N67"/>
  <c r="O67" s="1"/>
  <c r="K67"/>
  <c r="J67"/>
  <c r="U66"/>
  <c r="V66" s="1"/>
  <c r="N66"/>
  <c r="O66" s="1"/>
  <c r="J66"/>
  <c r="K66" s="1"/>
  <c r="U65"/>
  <c r="V65" s="1"/>
  <c r="N65"/>
  <c r="O65" s="1"/>
  <c r="J65"/>
  <c r="K65" s="1"/>
  <c r="U64"/>
  <c r="V64" s="1"/>
  <c r="N64"/>
  <c r="O64" s="1"/>
  <c r="J64"/>
  <c r="K64" s="1"/>
  <c r="V63"/>
  <c r="U63"/>
  <c r="N63"/>
  <c r="O63" s="1"/>
  <c r="J63"/>
  <c r="K63" s="1"/>
  <c r="U62"/>
  <c r="V62" s="1"/>
  <c r="N62"/>
  <c r="O62" s="1"/>
  <c r="J62"/>
  <c r="K62" s="1"/>
  <c r="U61"/>
  <c r="V61" s="1"/>
  <c r="N61"/>
  <c r="O61" s="1"/>
  <c r="J61"/>
  <c r="K61" s="1"/>
  <c r="U60"/>
  <c r="V60" s="1"/>
  <c r="O60"/>
  <c r="N60"/>
  <c r="J60"/>
  <c r="K60" s="1"/>
  <c r="U59"/>
  <c r="V59" s="1"/>
  <c r="N59"/>
  <c r="O59" s="1"/>
  <c r="J59"/>
  <c r="K59" s="1"/>
  <c r="U58"/>
  <c r="V58" s="1"/>
  <c r="N58"/>
  <c r="O58" s="1"/>
  <c r="K58"/>
  <c r="J58"/>
  <c r="U57"/>
  <c r="V57" s="1"/>
  <c r="N57"/>
  <c r="O57" s="1"/>
  <c r="J57"/>
  <c r="K57" s="1"/>
  <c r="U56"/>
  <c r="V56" s="1"/>
  <c r="N56"/>
  <c r="O56" s="1"/>
  <c r="J56"/>
  <c r="K56" s="1"/>
  <c r="U55"/>
  <c r="V55" s="1"/>
  <c r="N55"/>
  <c r="O55" s="1"/>
  <c r="K55"/>
  <c r="J55"/>
  <c r="U54"/>
  <c r="V54" s="1"/>
  <c r="N54"/>
  <c r="O54" s="1"/>
  <c r="K54"/>
  <c r="J54"/>
  <c r="U53"/>
  <c r="V53" s="1"/>
  <c r="N53"/>
  <c r="O53" s="1"/>
  <c r="J53"/>
  <c r="K53" s="1"/>
  <c r="U52"/>
  <c r="V52" s="1"/>
  <c r="N52"/>
  <c r="O52" s="1"/>
  <c r="J52"/>
  <c r="K52" s="1"/>
  <c r="V51"/>
  <c r="U51"/>
  <c r="N51"/>
  <c r="O51" s="1"/>
  <c r="K51"/>
  <c r="J51"/>
  <c r="U50"/>
  <c r="V50" s="1"/>
  <c r="N50"/>
  <c r="O50" s="1"/>
  <c r="J50"/>
  <c r="K50" s="1"/>
  <c r="U49"/>
  <c r="V49" s="1"/>
  <c r="N49"/>
  <c r="O49" s="1"/>
  <c r="J49"/>
  <c r="K49" s="1"/>
  <c r="V48"/>
  <c r="U48"/>
  <c r="N48"/>
  <c r="O48" s="1"/>
  <c r="J48"/>
  <c r="K48" s="1"/>
  <c r="U47"/>
  <c r="V47" s="1"/>
  <c r="N47"/>
  <c r="O47" s="1"/>
  <c r="J47"/>
  <c r="K47" s="1"/>
  <c r="U46"/>
  <c r="V46" s="1"/>
  <c r="N46"/>
  <c r="O46" s="1"/>
  <c r="J46"/>
  <c r="K46" s="1"/>
  <c r="U45"/>
  <c r="V45" s="1"/>
  <c r="N45"/>
  <c r="O45" s="1"/>
  <c r="J45"/>
  <c r="K45" s="1"/>
  <c r="U44"/>
  <c r="V44" s="1"/>
  <c r="N44"/>
  <c r="O44" s="1"/>
  <c r="J44"/>
  <c r="K44" s="1"/>
  <c r="V43"/>
  <c r="U43"/>
  <c r="N43"/>
  <c r="O43" s="1"/>
  <c r="J43"/>
  <c r="K43" s="1"/>
  <c r="U42"/>
  <c r="V42" s="1"/>
  <c r="N42"/>
  <c r="O42" s="1"/>
  <c r="J42"/>
  <c r="K42" s="1"/>
  <c r="U41"/>
  <c r="V41" s="1"/>
  <c r="N41"/>
  <c r="O41" s="1"/>
  <c r="J41"/>
  <c r="K41" s="1"/>
  <c r="U40"/>
  <c r="V40" s="1"/>
  <c r="N40"/>
  <c r="O40" s="1"/>
  <c r="J40"/>
  <c r="K40" s="1"/>
  <c r="U39"/>
  <c r="V39" s="1"/>
  <c r="N39"/>
  <c r="O39" s="1"/>
  <c r="J39"/>
  <c r="K39" s="1"/>
  <c r="U38"/>
  <c r="V38" s="1"/>
  <c r="N38"/>
  <c r="O38" s="1"/>
  <c r="J38"/>
  <c r="K38" s="1"/>
  <c r="U37"/>
  <c r="V37" s="1"/>
  <c r="N37"/>
  <c r="O37" s="1"/>
  <c r="J37"/>
  <c r="K37" s="1"/>
  <c r="U36"/>
  <c r="V36" s="1"/>
  <c r="N36"/>
  <c r="O36" s="1"/>
  <c r="J36"/>
  <c r="K36" s="1"/>
  <c r="U35"/>
  <c r="V35" s="1"/>
  <c r="Z35" s="1"/>
  <c r="N35"/>
  <c r="O35" s="1"/>
  <c r="J35"/>
  <c r="K35" s="1"/>
  <c r="U34"/>
  <c r="V34" s="1"/>
  <c r="N34"/>
  <c r="O34" s="1"/>
  <c r="J34"/>
  <c r="K34" s="1"/>
  <c r="U33"/>
  <c r="V33" s="1"/>
  <c r="N33"/>
  <c r="O33" s="1"/>
  <c r="J33"/>
  <c r="K33" s="1"/>
  <c r="U32"/>
  <c r="V32" s="1"/>
  <c r="N32"/>
  <c r="O32" s="1"/>
  <c r="J32"/>
  <c r="K32" s="1"/>
  <c r="U31"/>
  <c r="V31" s="1"/>
  <c r="N31"/>
  <c r="O31" s="1"/>
  <c r="J31"/>
  <c r="K31" s="1"/>
  <c r="U30"/>
  <c r="V30" s="1"/>
  <c r="N30"/>
  <c r="O30" s="1"/>
  <c r="J30"/>
  <c r="K30" s="1"/>
  <c r="U29"/>
  <c r="V29" s="1"/>
  <c r="N29"/>
  <c r="O29" s="1"/>
  <c r="J29"/>
  <c r="K29" s="1"/>
  <c r="U28"/>
  <c r="V28" s="1"/>
  <c r="N28"/>
  <c r="O28" s="1"/>
  <c r="J28"/>
  <c r="K28" s="1"/>
  <c r="U27"/>
  <c r="V27" s="1"/>
  <c r="N27"/>
  <c r="O27" s="1"/>
  <c r="J27"/>
  <c r="K27" s="1"/>
  <c r="U26"/>
  <c r="V26" s="1"/>
  <c r="N26"/>
  <c r="O26" s="1"/>
  <c r="J26"/>
  <c r="K26" s="1"/>
  <c r="U25"/>
  <c r="V25" s="1"/>
  <c r="N25"/>
  <c r="O25" s="1"/>
  <c r="J25"/>
  <c r="K25" s="1"/>
  <c r="V24"/>
  <c r="U24"/>
  <c r="N24"/>
  <c r="O24" s="1"/>
  <c r="J24"/>
  <c r="K24" s="1"/>
  <c r="U23"/>
  <c r="V23" s="1"/>
  <c r="N23"/>
  <c r="O23" s="1"/>
  <c r="J23"/>
  <c r="K23" s="1"/>
  <c r="U22"/>
  <c r="V22" s="1"/>
  <c r="N22"/>
  <c r="O22" s="1"/>
  <c r="J22"/>
  <c r="K22" s="1"/>
  <c r="U21"/>
  <c r="V21" s="1"/>
  <c r="N21"/>
  <c r="O21" s="1"/>
  <c r="J21"/>
  <c r="K21" s="1"/>
  <c r="U20"/>
  <c r="V20" s="1"/>
  <c r="N20"/>
  <c r="O20" s="1"/>
  <c r="J20"/>
  <c r="K20" s="1"/>
  <c r="U19"/>
  <c r="V19" s="1"/>
  <c r="N19"/>
  <c r="O19" s="1"/>
  <c r="J19"/>
  <c r="K19" s="1"/>
  <c r="U18"/>
  <c r="V18" s="1"/>
  <c r="N18"/>
  <c r="O18" s="1"/>
  <c r="J18"/>
  <c r="K18" s="1"/>
  <c r="V17"/>
  <c r="Z17" s="1"/>
  <c r="U17"/>
  <c r="N17"/>
  <c r="O17" s="1"/>
  <c r="J17"/>
  <c r="K17" s="1"/>
  <c r="U16"/>
  <c r="V16" s="1"/>
  <c r="N16"/>
  <c r="O16" s="1"/>
  <c r="J16"/>
  <c r="K16" s="1"/>
  <c r="U15"/>
  <c r="V15" s="1"/>
  <c r="N15"/>
  <c r="O15" s="1"/>
  <c r="J15"/>
  <c r="K15" s="1"/>
  <c r="V14"/>
  <c r="U14"/>
  <c r="N14"/>
  <c r="O14" s="1"/>
  <c r="J14"/>
  <c r="K14" s="1"/>
  <c r="V13"/>
  <c r="U13"/>
  <c r="N13"/>
  <c r="O13" s="1"/>
  <c r="J13"/>
  <c r="K13" s="1"/>
  <c r="U12"/>
  <c r="V12" s="1"/>
  <c r="N12"/>
  <c r="O12" s="1"/>
  <c r="J12"/>
  <c r="K12" s="1"/>
  <c r="U11"/>
  <c r="V11" s="1"/>
  <c r="N11"/>
  <c r="O11" s="1"/>
  <c r="J11"/>
  <c r="K11" s="1"/>
  <c r="U10"/>
  <c r="V10" s="1"/>
  <c r="N10"/>
  <c r="O10" s="1"/>
  <c r="J10"/>
  <c r="K10" s="1"/>
  <c r="U9"/>
  <c r="V9" s="1"/>
  <c r="N9"/>
  <c r="O9" s="1"/>
  <c r="J9"/>
  <c r="K9" s="1"/>
  <c r="U8"/>
  <c r="V8" s="1"/>
  <c r="N8"/>
  <c r="O8" s="1"/>
  <c r="J8"/>
  <c r="K8" s="1"/>
  <c r="U7"/>
  <c r="V7" s="1"/>
  <c r="N7"/>
  <c r="O7" s="1"/>
  <c r="J7"/>
  <c r="K7" s="1"/>
  <c r="V6"/>
  <c r="U6"/>
  <c r="O6"/>
  <c r="J6"/>
  <c r="K6" s="1"/>
  <c r="U5"/>
  <c r="V5" s="1"/>
  <c r="N5"/>
  <c r="O5" s="1"/>
  <c r="J5"/>
  <c r="K5" s="1"/>
  <c r="V4"/>
  <c r="U4"/>
  <c r="N4"/>
  <c r="O4" s="1"/>
  <c r="J4"/>
  <c r="K4" s="1"/>
  <c r="V3"/>
  <c r="U3"/>
  <c r="N3"/>
  <c r="O3" s="1"/>
  <c r="J3"/>
  <c r="K3" s="1"/>
  <c r="Q71" i="1"/>
  <c r="R71" s="1"/>
  <c r="L71"/>
  <c r="J71"/>
  <c r="Q70"/>
  <c r="R70" s="1"/>
  <c r="L70"/>
  <c r="J70"/>
  <c r="Q69"/>
  <c r="R69" s="1"/>
  <c r="L69"/>
  <c r="J69"/>
  <c r="Q68"/>
  <c r="R68" s="1"/>
  <c r="L68"/>
  <c r="J68"/>
  <c r="Q67"/>
  <c r="R67" s="1"/>
  <c r="L67"/>
  <c r="J67"/>
  <c r="Q66"/>
  <c r="R66" s="1"/>
  <c r="L66"/>
  <c r="J66"/>
  <c r="Q65"/>
  <c r="R65" s="1"/>
  <c r="L65"/>
  <c r="J65"/>
  <c r="T65" s="1"/>
  <c r="Q64"/>
  <c r="R64" s="1"/>
  <c r="L64"/>
  <c r="J64"/>
  <c r="Q63"/>
  <c r="R63" s="1"/>
  <c r="L63"/>
  <c r="J63"/>
  <c r="Q62"/>
  <c r="R62" s="1"/>
  <c r="L62"/>
  <c r="J62"/>
  <c r="Q61"/>
  <c r="R61" s="1"/>
  <c r="L61"/>
  <c r="J61"/>
  <c r="Q60"/>
  <c r="R60" s="1"/>
  <c r="L60"/>
  <c r="J60"/>
  <c r="Q59"/>
  <c r="R59" s="1"/>
  <c r="L59"/>
  <c r="J59"/>
  <c r="Q58"/>
  <c r="R58" s="1"/>
  <c r="L58"/>
  <c r="J58"/>
  <c r="Q57"/>
  <c r="R57" s="1"/>
  <c r="L57"/>
  <c r="J57"/>
  <c r="Q56"/>
  <c r="R56" s="1"/>
  <c r="L56"/>
  <c r="J56"/>
  <c r="Q55"/>
  <c r="R55" s="1"/>
  <c r="L55"/>
  <c r="J55"/>
  <c r="Q54"/>
  <c r="R54" s="1"/>
  <c r="L54"/>
  <c r="J54"/>
  <c r="R53"/>
  <c r="Q53"/>
  <c r="L53"/>
  <c r="J53"/>
  <c r="T53" s="1"/>
  <c r="Q52"/>
  <c r="R52" s="1"/>
  <c r="L52"/>
  <c r="J52"/>
  <c r="Q51"/>
  <c r="R51" s="1"/>
  <c r="L51"/>
  <c r="J51"/>
  <c r="Q50"/>
  <c r="R50" s="1"/>
  <c r="L50"/>
  <c r="J50"/>
  <c r="Q49"/>
  <c r="R49" s="1"/>
  <c r="L49"/>
  <c r="J49"/>
  <c r="Q48"/>
  <c r="R48" s="1"/>
  <c r="L48"/>
  <c r="J48"/>
  <c r="Q47"/>
  <c r="R47" s="1"/>
  <c r="L47"/>
  <c r="J47"/>
  <c r="Q46"/>
  <c r="R46" s="1"/>
  <c r="L46"/>
  <c r="J46"/>
  <c r="Q45"/>
  <c r="R45" s="1"/>
  <c r="L45"/>
  <c r="J45"/>
  <c r="Q44"/>
  <c r="R44" s="1"/>
  <c r="L44"/>
  <c r="J44"/>
  <c r="Q43"/>
  <c r="R43" s="1"/>
  <c r="L43"/>
  <c r="J43"/>
  <c r="R42"/>
  <c r="Q42"/>
  <c r="L42"/>
  <c r="J42"/>
  <c r="R41"/>
  <c r="Q41"/>
  <c r="L41"/>
  <c r="J41"/>
  <c r="R40"/>
  <c r="Q40"/>
  <c r="L40"/>
  <c r="J40"/>
  <c r="Q39"/>
  <c r="R39" s="1"/>
  <c r="L39"/>
  <c r="J39"/>
  <c r="Q38"/>
  <c r="R38" s="1"/>
  <c r="L38"/>
  <c r="J38"/>
  <c r="Q37"/>
  <c r="R37" s="1"/>
  <c r="L37"/>
  <c r="J37"/>
  <c r="Q36"/>
  <c r="R36" s="1"/>
  <c r="L36"/>
  <c r="J36"/>
  <c r="Q35"/>
  <c r="R35" s="1"/>
  <c r="L35"/>
  <c r="J35"/>
  <c r="R34"/>
  <c r="Q34"/>
  <c r="L34"/>
  <c r="J34"/>
  <c r="R33"/>
  <c r="Q33"/>
  <c r="L33"/>
  <c r="J33"/>
  <c r="Q32"/>
  <c r="R32" s="1"/>
  <c r="L32"/>
  <c r="J32"/>
  <c r="Q31"/>
  <c r="R31" s="1"/>
  <c r="L31"/>
  <c r="J31"/>
  <c r="Q30"/>
  <c r="R30" s="1"/>
  <c r="L30"/>
  <c r="J30"/>
  <c r="Q29"/>
  <c r="R29" s="1"/>
  <c r="L29"/>
  <c r="J29"/>
  <c r="T29" s="1"/>
  <c r="Q28"/>
  <c r="R28" s="1"/>
  <c r="L28"/>
  <c r="J28"/>
  <c r="Q27"/>
  <c r="R27" s="1"/>
  <c r="L27"/>
  <c r="J27"/>
  <c r="Q26"/>
  <c r="R26" s="1"/>
  <c r="L26"/>
  <c r="J26"/>
  <c r="Q25"/>
  <c r="R25" s="1"/>
  <c r="L25"/>
  <c r="J25"/>
  <c r="Q24"/>
  <c r="R24" s="1"/>
  <c r="L24"/>
  <c r="J24"/>
  <c r="T24" s="1"/>
  <c r="Q23"/>
  <c r="R23" s="1"/>
  <c r="L23"/>
  <c r="J23"/>
  <c r="T23" s="1"/>
  <c r="R22"/>
  <c r="Q22"/>
  <c r="L22"/>
  <c r="J22"/>
  <c r="R21"/>
  <c r="Q21"/>
  <c r="L21"/>
  <c r="J21"/>
  <c r="Q20"/>
  <c r="R20" s="1"/>
  <c r="L20"/>
  <c r="J20"/>
  <c r="Q19"/>
  <c r="R19" s="1"/>
  <c r="L19"/>
  <c r="J19"/>
  <c r="Q18"/>
  <c r="R18" s="1"/>
  <c r="L18"/>
  <c r="J18"/>
  <c r="Q17"/>
  <c r="R17" s="1"/>
  <c r="L17"/>
  <c r="J17"/>
  <c r="Q16"/>
  <c r="R16" s="1"/>
  <c r="L16"/>
  <c r="J16"/>
  <c r="T16" s="1"/>
  <c r="Q15"/>
  <c r="R15" s="1"/>
  <c r="L15"/>
  <c r="J15"/>
  <c r="R14"/>
  <c r="Q14"/>
  <c r="L14"/>
  <c r="J14"/>
  <c r="R13"/>
  <c r="Q13"/>
  <c r="L13"/>
  <c r="J13"/>
  <c r="Q12"/>
  <c r="R12" s="1"/>
  <c r="L12"/>
  <c r="J12"/>
  <c r="Q11"/>
  <c r="R11" s="1"/>
  <c r="L11"/>
  <c r="J11"/>
  <c r="Q10"/>
  <c r="R10" s="1"/>
  <c r="L10"/>
  <c r="J10"/>
  <c r="Q9"/>
  <c r="R9" s="1"/>
  <c r="L9"/>
  <c r="J9"/>
  <c r="Q8"/>
  <c r="R8" s="1"/>
  <c r="L8"/>
  <c r="J8"/>
  <c r="T8" s="1"/>
  <c r="Q7"/>
  <c r="R7" s="1"/>
  <c r="L7"/>
  <c r="J7"/>
  <c r="R6"/>
  <c r="Q6"/>
  <c r="L6"/>
  <c r="J6"/>
  <c r="R5"/>
  <c r="Q5"/>
  <c r="L5"/>
  <c r="J5"/>
  <c r="T5" s="1"/>
  <c r="Q4"/>
  <c r="R4" s="1"/>
  <c r="L4"/>
  <c r="J4"/>
  <c r="Q3"/>
  <c r="R3" s="1"/>
  <c r="L3"/>
  <c r="J3"/>
  <c r="T6" l="1"/>
  <c r="T13"/>
  <c r="T14"/>
  <c r="T21"/>
  <c r="T22"/>
  <c r="T36"/>
  <c r="T37"/>
  <c r="T38"/>
  <c r="T49"/>
  <c r="T50"/>
  <c r="T51"/>
  <c r="T57"/>
  <c r="T58"/>
  <c r="T59"/>
  <c r="T64"/>
  <c r="T30"/>
  <c r="T31"/>
  <c r="T40"/>
  <c r="T41"/>
  <c r="T42"/>
  <c r="T43"/>
  <c r="T52"/>
  <c r="T60"/>
  <c r="T70"/>
  <c r="T71"/>
  <c r="T9"/>
  <c r="T10"/>
  <c r="T17"/>
  <c r="T18"/>
  <c r="T25"/>
  <c r="T26"/>
  <c r="T44"/>
  <c r="T45"/>
  <c r="T46"/>
  <c r="T54"/>
  <c r="T66"/>
  <c r="T69"/>
  <c r="T33"/>
  <c r="T34"/>
  <c r="T62"/>
  <c r="Z155" i="2"/>
  <c r="Z22"/>
  <c r="Z95"/>
  <c r="Z115"/>
  <c r="Z37"/>
  <c r="Z111"/>
  <c r="Z131"/>
  <c r="Z143"/>
  <c r="Z189"/>
  <c r="Z209"/>
  <c r="Z11"/>
  <c r="Z56"/>
  <c r="Z7"/>
  <c r="Z48"/>
  <c r="Z85"/>
  <c r="Z151"/>
  <c r="Z185"/>
  <c r="Z191"/>
  <c r="Z201"/>
  <c r="Z215"/>
  <c r="Z5"/>
  <c r="Z47"/>
  <c r="Z54"/>
  <c r="Z60"/>
  <c r="Z81"/>
  <c r="Z99"/>
  <c r="Z149"/>
  <c r="Z181"/>
  <c r="Z197"/>
  <c r="Z211"/>
  <c r="Z4"/>
  <c r="Z33"/>
  <c r="Z165"/>
  <c r="Z10"/>
  <c r="Z18"/>
  <c r="Z39"/>
  <c r="Z91"/>
  <c r="Z127"/>
  <c r="Z147"/>
  <c r="Z183"/>
  <c r="Z193"/>
  <c r="Z199"/>
  <c r="Z207"/>
  <c r="Z225"/>
  <c r="Z110"/>
  <c r="Z112"/>
  <c r="Z126"/>
  <c r="Z128"/>
  <c r="Z142"/>
  <c r="Z152"/>
  <c r="Z163"/>
  <c r="Z164"/>
  <c r="Z166"/>
  <c r="Z174"/>
  <c r="Z180"/>
  <c r="Z188"/>
  <c r="Z196"/>
  <c r="Z204"/>
  <c r="Z206"/>
  <c r="Z214"/>
  <c r="Z220"/>
  <c r="Z222"/>
  <c r="Z224"/>
  <c r="Z19"/>
  <c r="Z20"/>
  <c r="Z64"/>
  <c r="Z70"/>
  <c r="Z72"/>
  <c r="Z106"/>
  <c r="Z108"/>
  <c r="Z109"/>
  <c r="Z122"/>
  <c r="Z124"/>
  <c r="Z125"/>
  <c r="Z138"/>
  <c r="Z140"/>
  <c r="Z173"/>
  <c r="Z182"/>
  <c r="Z187"/>
  <c r="Z190"/>
  <c r="Z195"/>
  <c r="Z198"/>
  <c r="Z203"/>
  <c r="Z205"/>
  <c r="Z208"/>
  <c r="Z213"/>
  <c r="Z216"/>
  <c r="Z218"/>
  <c r="Z219"/>
  <c r="Z221"/>
  <c r="Z226"/>
  <c r="Z12"/>
  <c r="Z23"/>
  <c r="Z25"/>
  <c r="Z27"/>
  <c r="Z28"/>
  <c r="Z30"/>
  <c r="Z32"/>
  <c r="Z44"/>
  <c r="Z49"/>
  <c r="Z50"/>
  <c r="Z52"/>
  <c r="Z55"/>
  <c r="Z63"/>
  <c r="Z67"/>
  <c r="Z69"/>
  <c r="Z71"/>
  <c r="Z75"/>
  <c r="Z78"/>
  <c r="Z80"/>
  <c r="Z105"/>
  <c r="Z121"/>
  <c r="Z137"/>
  <c r="Z153"/>
  <c r="Z162"/>
  <c r="Z167"/>
  <c r="Z168"/>
  <c r="Z170"/>
  <c r="Z175"/>
  <c r="Z176"/>
  <c r="Z178"/>
  <c r="T7" i="1"/>
  <c r="T15"/>
  <c r="T39"/>
  <c r="T4"/>
  <c r="T12"/>
  <c r="T20"/>
  <c r="T28"/>
  <c r="T35"/>
  <c r="T48"/>
  <c r="T56"/>
  <c r="T63"/>
  <c r="T68"/>
  <c r="T3"/>
  <c r="T11"/>
  <c r="T19"/>
  <c r="T27"/>
  <c r="T32"/>
  <c r="T47"/>
  <c r="T55"/>
  <c r="T61"/>
  <c r="T67"/>
  <c r="Z59" i="2"/>
  <c r="Z3"/>
  <c r="Z9"/>
  <c r="Z21"/>
  <c r="Z36"/>
  <c r="Z42"/>
  <c r="Z13"/>
  <c r="Z15"/>
  <c r="Z16"/>
  <c r="Z29"/>
  <c r="Z34"/>
  <c r="Z38"/>
  <c r="Z40"/>
  <c r="Z41"/>
  <c r="Z43"/>
  <c r="Z51"/>
  <c r="Z45"/>
  <c r="Z46"/>
  <c r="Z8"/>
  <c r="Z14"/>
  <c r="Z6"/>
  <c r="Z24"/>
  <c r="Z26"/>
  <c r="Z57"/>
  <c r="Z73"/>
  <c r="Z77"/>
  <c r="Z84"/>
  <c r="Z88"/>
  <c r="Z92"/>
  <c r="Z96"/>
  <c r="Z102"/>
  <c r="Z104"/>
  <c r="Z107"/>
  <c r="Z118"/>
  <c r="Z120"/>
  <c r="Z123"/>
  <c r="Z134"/>
  <c r="Z136"/>
  <c r="Z139"/>
  <c r="Z31"/>
  <c r="Z58"/>
  <c r="Z61"/>
  <c r="Z65"/>
  <c r="Z79"/>
  <c r="Z82"/>
  <c r="Z86"/>
  <c r="Z90"/>
  <c r="Z94"/>
  <c r="Z98"/>
  <c r="Z100"/>
  <c r="Z101"/>
  <c r="Z103"/>
  <c r="Z114"/>
  <c r="Z116"/>
  <c r="Z117"/>
  <c r="Z119"/>
  <c r="Z130"/>
  <c r="Z132"/>
  <c r="Z133"/>
  <c r="Z135"/>
  <c r="Z62"/>
  <c r="Z66"/>
  <c r="Z74"/>
  <c r="Z89"/>
  <c r="Z93"/>
  <c r="Z97"/>
  <c r="Z113"/>
  <c r="Z129"/>
  <c r="Z53"/>
  <c r="Z145"/>
  <c r="Z148"/>
  <c r="Z156"/>
  <c r="Z160"/>
  <c r="Z184"/>
  <c r="Z192"/>
  <c r="Z200"/>
  <c r="Z210"/>
  <c r="Z217"/>
  <c r="Z144"/>
  <c r="Z150"/>
  <c r="Z157"/>
  <c r="Z159"/>
  <c r="Z161"/>
  <c r="Z169"/>
  <c r="Z177"/>
  <c r="Z186"/>
  <c r="Z194"/>
  <c r="Z202"/>
  <c r="Z212"/>
  <c r="Z171"/>
  <c r="Z172"/>
  <c r="Z141"/>
  <c r="Z146"/>
  <c r="Z154"/>
  <c r="Z158"/>
  <c r="Z179"/>
  <c r="Z223"/>
</calcChain>
</file>

<file path=xl/sharedStrings.xml><?xml version="1.0" encoding="utf-8"?>
<sst xmlns="http://schemas.openxmlformats.org/spreadsheetml/2006/main" count="11193" uniqueCount="1238">
  <si>
    <t>Sr. No.</t>
  </si>
  <si>
    <t>ApplicantId</t>
  </si>
  <si>
    <t>RollNumber</t>
  </si>
  <si>
    <t>FullName</t>
  </si>
  <si>
    <t>Dob</t>
  </si>
  <si>
    <t>FatherName</t>
  </si>
  <si>
    <t>Category</t>
  </si>
  <si>
    <t>SubCategory</t>
  </si>
  <si>
    <t>B. SC.</t>
  </si>
  <si>
    <t>B. Sc. (10%)</t>
  </si>
  <si>
    <t>M. SC.</t>
  </si>
  <si>
    <t>M. Sc. (20%)</t>
  </si>
  <si>
    <t xml:space="preserve">MDU
</t>
  </si>
  <si>
    <t>NET/GATE/GPAT/SLET</t>
  </si>
  <si>
    <t xml:space="preserve"> JRF
</t>
  </si>
  <si>
    <t>Entr. Marks</t>
  </si>
  <si>
    <t>40% of Ent. Test</t>
  </si>
  <si>
    <t>Max</t>
  </si>
  <si>
    <t>Project Fellows</t>
  </si>
  <si>
    <t>Total</t>
  </si>
  <si>
    <t>Ajay  Kumar</t>
  </si>
  <si>
    <t>1994-04-29</t>
  </si>
  <si>
    <t>NAFE SINGH</t>
  </si>
  <si>
    <t>SC</t>
  </si>
  <si>
    <t>26.67</t>
  </si>
  <si>
    <t xml:space="preserve">Amit  </t>
  </si>
  <si>
    <t>1995-04-12</t>
  </si>
  <si>
    <t>AJMER SINGH</t>
  </si>
  <si>
    <t>EWS</t>
  </si>
  <si>
    <t>74.22</t>
  </si>
  <si>
    <t>68.71</t>
  </si>
  <si>
    <t>64.00</t>
  </si>
  <si>
    <t>1993-03-04</t>
  </si>
  <si>
    <t>BALWANT</t>
  </si>
  <si>
    <t>50</t>
  </si>
  <si>
    <t>61.33</t>
  </si>
  <si>
    <t>anil  singh</t>
  </si>
  <si>
    <t>1989-02-12</t>
  </si>
  <si>
    <t>BABU SINGH</t>
  </si>
  <si>
    <t>AIO</t>
  </si>
  <si>
    <t>66.54</t>
  </si>
  <si>
    <t>62.93</t>
  </si>
  <si>
    <t>54.67</t>
  </si>
  <si>
    <t xml:space="preserve">ANITA  </t>
  </si>
  <si>
    <t>1996-11-02</t>
  </si>
  <si>
    <t>SUMER SINGH</t>
  </si>
  <si>
    <t>69.03</t>
  </si>
  <si>
    <t>65.64</t>
  </si>
  <si>
    <t>50.67</t>
  </si>
  <si>
    <t xml:space="preserve">ANJALI  </t>
  </si>
  <si>
    <t>1993-08-31</t>
  </si>
  <si>
    <t>MANOJ AHUJA</t>
  </si>
  <si>
    <t>HGO</t>
  </si>
  <si>
    <t>76.65</t>
  </si>
  <si>
    <t>56.00</t>
  </si>
  <si>
    <t xml:space="preserve">balram  </t>
  </si>
  <si>
    <t>1992-08-02</t>
  </si>
  <si>
    <t>KAPTAN</t>
  </si>
  <si>
    <t>59.6</t>
  </si>
  <si>
    <t>52.00</t>
  </si>
  <si>
    <t>BHAWANA  SHARMA</t>
  </si>
  <si>
    <t>1993-04-01</t>
  </si>
  <si>
    <t>SOMNATH SHARMA</t>
  </si>
  <si>
    <t>67.25</t>
  </si>
  <si>
    <t>60.55</t>
  </si>
  <si>
    <t>70.67</t>
  </si>
  <si>
    <t>bhawna   kajla</t>
  </si>
  <si>
    <t>1995-02-27</t>
  </si>
  <si>
    <t>SURENDER SINGH KAJLA</t>
  </si>
  <si>
    <t>77.97</t>
  </si>
  <si>
    <t>74.83</t>
  </si>
  <si>
    <t xml:space="preserve">Bhumika  </t>
  </si>
  <si>
    <t>1994-02-21</t>
  </si>
  <si>
    <t>NARENDER SINGH</t>
  </si>
  <si>
    <t>75.19</t>
  </si>
  <si>
    <t>77.15</t>
  </si>
  <si>
    <t>48.00</t>
  </si>
  <si>
    <t>charu  BATRA</t>
  </si>
  <si>
    <t>1994-08-25</t>
  </si>
  <si>
    <t>SATPAL BATRA</t>
  </si>
  <si>
    <t>88.48</t>
  </si>
  <si>
    <t>84.25</t>
  </si>
  <si>
    <t>60.00</t>
  </si>
  <si>
    <t xml:space="preserve">CHETNA  </t>
  </si>
  <si>
    <t>1995-05-09</t>
  </si>
  <si>
    <t>INDERVIR</t>
  </si>
  <si>
    <t>82.1</t>
  </si>
  <si>
    <t xml:space="preserve">DARSHANA  </t>
  </si>
  <si>
    <t>1997-09-22</t>
  </si>
  <si>
    <t>SANJEEV KUMAR</t>
  </si>
  <si>
    <t>BCB</t>
  </si>
  <si>
    <t>78.55</t>
  </si>
  <si>
    <t>74</t>
  </si>
  <si>
    <t xml:space="preserve">DEEPTI  </t>
  </si>
  <si>
    <t>1996-10-12</t>
  </si>
  <si>
    <t>JAGBIR</t>
  </si>
  <si>
    <t>42.67</t>
  </si>
  <si>
    <t xml:space="preserve">Geeta  </t>
  </si>
  <si>
    <t>1997-03-22</t>
  </si>
  <si>
    <t>SANDEEP KUMAR</t>
  </si>
  <si>
    <t>65.9</t>
  </si>
  <si>
    <t>79.6</t>
  </si>
  <si>
    <t xml:space="preserve">indermani  </t>
  </si>
  <si>
    <t>1994-11-17</t>
  </si>
  <si>
    <t>RAJKUMAR</t>
  </si>
  <si>
    <t xml:space="preserve">ESM_x000D_
</t>
  </si>
  <si>
    <t>81.5</t>
  </si>
  <si>
    <t>58.06</t>
  </si>
  <si>
    <t xml:space="preserve">jagriti  </t>
  </si>
  <si>
    <t>1994-10-13</t>
  </si>
  <si>
    <t>PAWAN KUMAR GUPTA</t>
  </si>
  <si>
    <t>64.75</t>
  </si>
  <si>
    <t xml:space="preserve">JYOTI  </t>
  </si>
  <si>
    <t>1996-09-15</t>
  </si>
  <si>
    <t>RAMESH KUMAR GHANGAS</t>
  </si>
  <si>
    <t>80.20</t>
  </si>
  <si>
    <t>70.50</t>
  </si>
  <si>
    <t>94.67</t>
  </si>
  <si>
    <t xml:space="preserve">jyoti  </t>
  </si>
  <si>
    <t>1992-04-15</t>
  </si>
  <si>
    <t>RANBIR SINGH</t>
  </si>
  <si>
    <t>70.48</t>
  </si>
  <si>
    <t>61.15</t>
  </si>
  <si>
    <t>JYOTI  YADAV</t>
  </si>
  <si>
    <t>1996-07-07</t>
  </si>
  <si>
    <t>RAKESH KUMAR</t>
  </si>
  <si>
    <t>64.66</t>
  </si>
  <si>
    <t xml:space="preserve">Kiran  </t>
  </si>
  <si>
    <t>1996-10-04</t>
  </si>
  <si>
    <t>NARENDER</t>
  </si>
  <si>
    <t>83.33</t>
  </si>
  <si>
    <t>79.05</t>
  </si>
  <si>
    <t>66.67</t>
  </si>
  <si>
    <t xml:space="preserve">Kirti  </t>
  </si>
  <si>
    <t>1996-07-05</t>
  </si>
  <si>
    <t xml:space="preserve">RANBIR SINGH </t>
  </si>
  <si>
    <t>76.24</t>
  </si>
  <si>
    <t xml:space="preserve">KUMARI JYOTI </t>
  </si>
  <si>
    <t>1996-05-14</t>
  </si>
  <si>
    <t>KRISHAN KUMAR</t>
  </si>
  <si>
    <t>BCA</t>
  </si>
  <si>
    <t>65.90</t>
  </si>
  <si>
    <t>69.11</t>
  </si>
  <si>
    <t xml:space="preserve">Manisha  </t>
  </si>
  <si>
    <t>1994-05-20</t>
  </si>
  <si>
    <t>SEWA SINGH</t>
  </si>
  <si>
    <t>76.64</t>
  </si>
  <si>
    <t xml:space="preserve">manjeet  </t>
  </si>
  <si>
    <t>1995-02-04</t>
  </si>
  <si>
    <t>SUKHVIR</t>
  </si>
  <si>
    <t>70.65</t>
  </si>
  <si>
    <t>68.00</t>
  </si>
  <si>
    <t xml:space="preserve">Meenakshi   </t>
  </si>
  <si>
    <t>1992-06-04</t>
  </si>
  <si>
    <t xml:space="preserve">NIRMAL KUMAR </t>
  </si>
  <si>
    <t>63.33</t>
  </si>
  <si>
    <t>63.35</t>
  </si>
  <si>
    <t>monika   bai</t>
  </si>
  <si>
    <t>1995-10-30</t>
  </si>
  <si>
    <t>DALIP SINGH</t>
  </si>
  <si>
    <t>53.33</t>
  </si>
  <si>
    <t>neha  phogat</t>
  </si>
  <si>
    <t>1996-06-17</t>
  </si>
  <si>
    <t>JAI PAL PHOGAT</t>
  </si>
  <si>
    <t>74.60</t>
  </si>
  <si>
    <t>74.5</t>
  </si>
  <si>
    <t>NIKITA  DALAL</t>
  </si>
  <si>
    <t>1996-08-25</t>
  </si>
  <si>
    <t>78.22</t>
  </si>
  <si>
    <t>57.33</t>
  </si>
  <si>
    <t>Nitesh KUMAR Yadav</t>
  </si>
  <si>
    <t>1992-11-25</t>
  </si>
  <si>
    <t>YASHWANT</t>
  </si>
  <si>
    <t>Pankaj  Rana</t>
  </si>
  <si>
    <t>1996-01-17</t>
  </si>
  <si>
    <t>DALBIR SINGH</t>
  </si>
  <si>
    <t>65.17</t>
  </si>
  <si>
    <t xml:space="preserve">PAVINDER  </t>
  </si>
  <si>
    <t>1993-07-18</t>
  </si>
  <si>
    <t>JAGPAL</t>
  </si>
  <si>
    <t>56.20</t>
  </si>
  <si>
    <t xml:space="preserve">Pooja  </t>
  </si>
  <si>
    <t>1996-10-21</t>
  </si>
  <si>
    <t>KARMVEER SINGH</t>
  </si>
  <si>
    <t>POOJA  DEVI</t>
  </si>
  <si>
    <t>1996-06-12</t>
  </si>
  <si>
    <t>RAMESH KUMAR</t>
  </si>
  <si>
    <t>75.68888</t>
  </si>
  <si>
    <t>65.33</t>
  </si>
  <si>
    <t xml:space="preserve">poonam  </t>
  </si>
  <si>
    <t>1993-03-23</t>
  </si>
  <si>
    <t>SATYANARIAN</t>
  </si>
  <si>
    <t>82.5</t>
  </si>
  <si>
    <t>75.5</t>
  </si>
  <si>
    <t>1995-09-12</t>
  </si>
  <si>
    <t>SUBHASH CHANDER</t>
  </si>
  <si>
    <t>67.17</t>
  </si>
  <si>
    <t>72.00</t>
  </si>
  <si>
    <t>Pritam  Kumar</t>
  </si>
  <si>
    <t>1997-01-15</t>
  </si>
  <si>
    <t>RAJ KUMAR</t>
  </si>
  <si>
    <t>71.60</t>
  </si>
  <si>
    <t>72.90</t>
  </si>
  <si>
    <t xml:space="preserve">Priya  </t>
  </si>
  <si>
    <t>1994-03-31</t>
  </si>
  <si>
    <t>AMAR CHAND</t>
  </si>
  <si>
    <t>56.17</t>
  </si>
  <si>
    <t>62.05</t>
  </si>
  <si>
    <t xml:space="preserve">PUSHPA  </t>
  </si>
  <si>
    <t>DHARAMPAL</t>
  </si>
  <si>
    <t>71.86</t>
  </si>
  <si>
    <t>78.67</t>
  </si>
  <si>
    <t xml:space="preserve">RACHNA  </t>
  </si>
  <si>
    <t>1993-10-27</t>
  </si>
  <si>
    <t>RAMESH KUMAR GOYAL</t>
  </si>
  <si>
    <t>81.4</t>
  </si>
  <si>
    <t>76.1</t>
  </si>
  <si>
    <t>RAVINDER  KUMAR</t>
  </si>
  <si>
    <t>1994-06-16</t>
  </si>
  <si>
    <t>RAJENDER SINGH</t>
  </si>
  <si>
    <t>51</t>
  </si>
  <si>
    <t>62.6</t>
  </si>
  <si>
    <t xml:space="preserve">Renu  </t>
  </si>
  <si>
    <t>1995-06-14</t>
  </si>
  <si>
    <t>SAMSHER SINGH</t>
  </si>
  <si>
    <t>82.82</t>
  </si>
  <si>
    <t>80.75</t>
  </si>
  <si>
    <t xml:space="preserve">RINKITA  </t>
  </si>
  <si>
    <t>1996-02-02</t>
  </si>
  <si>
    <t>RAJBIR SINGH</t>
  </si>
  <si>
    <t>59.33</t>
  </si>
  <si>
    <t>64.53</t>
  </si>
  <si>
    <t>49.33</t>
  </si>
  <si>
    <t xml:space="preserve">Rinku  </t>
  </si>
  <si>
    <t>1998-07-14</t>
  </si>
  <si>
    <t xml:space="preserve">JAIPAL </t>
  </si>
  <si>
    <t>1993-11-14</t>
  </si>
  <si>
    <t xml:space="preserve">SEWANAND </t>
  </si>
  <si>
    <t>65.8</t>
  </si>
  <si>
    <t>6.61</t>
  </si>
  <si>
    <t>ritika  minochA</t>
  </si>
  <si>
    <t>1992-12-29</t>
  </si>
  <si>
    <t>RAJINDER KUMAR MINOCHA</t>
  </si>
  <si>
    <t xml:space="preserve">Ruby  </t>
  </si>
  <si>
    <t>1996-10-20</t>
  </si>
  <si>
    <t>72.85</t>
  </si>
  <si>
    <t>68.22</t>
  </si>
  <si>
    <t xml:space="preserve">RUBY  </t>
  </si>
  <si>
    <t>1997-01-22</t>
  </si>
  <si>
    <t>RAJESH KUMAR</t>
  </si>
  <si>
    <t>73.82</t>
  </si>
  <si>
    <t>76.62</t>
  </si>
  <si>
    <t>SACHIN  KUMAR</t>
  </si>
  <si>
    <t>1992-11-10</t>
  </si>
  <si>
    <t>SATYABIR</t>
  </si>
  <si>
    <t>55.93</t>
  </si>
  <si>
    <t>SAKSHI  THAKRAL</t>
  </si>
  <si>
    <t>1992-08-28</t>
  </si>
  <si>
    <t>BALDEV RAJ THAKRAL</t>
  </si>
  <si>
    <t>68.25</t>
  </si>
  <si>
    <t>SANDEEP  KUMAR</t>
  </si>
  <si>
    <t>1995-07-11</t>
  </si>
  <si>
    <t>TARA CHAND</t>
  </si>
  <si>
    <t>71.88</t>
  </si>
  <si>
    <t xml:space="preserve">sangeeta  </t>
  </si>
  <si>
    <t>1994-10-26</t>
  </si>
  <si>
    <t>DALVIR SINGH</t>
  </si>
  <si>
    <t>FF</t>
  </si>
  <si>
    <t>69.38</t>
  </si>
  <si>
    <t>84.00</t>
  </si>
  <si>
    <t xml:space="preserve">SANTOSH  </t>
  </si>
  <si>
    <t>1993-12-05</t>
  </si>
  <si>
    <t>ASHOK KUMAR</t>
  </si>
  <si>
    <t>75.55</t>
  </si>
  <si>
    <t>67.35</t>
  </si>
  <si>
    <t xml:space="preserve">SARITA  </t>
  </si>
  <si>
    <t>1993-07-16</t>
  </si>
  <si>
    <t>RAJPAL KUNDU</t>
  </si>
  <si>
    <t>61.45</t>
  </si>
  <si>
    <t>71.78</t>
  </si>
  <si>
    <t>SONIA  MALHOTRA</t>
  </si>
  <si>
    <t>1995-04-28</t>
  </si>
  <si>
    <t>SHIV KUMAR</t>
  </si>
  <si>
    <t>77.73</t>
  </si>
  <si>
    <t>72.66</t>
  </si>
  <si>
    <t xml:space="preserve">SONIYA  </t>
  </si>
  <si>
    <t>1995-09-08</t>
  </si>
  <si>
    <t>DILBAG</t>
  </si>
  <si>
    <t>67.55</t>
  </si>
  <si>
    <t>72.65</t>
  </si>
  <si>
    <t>1994-05-31</t>
  </si>
  <si>
    <t>SAMUNDER</t>
  </si>
  <si>
    <t>73.65</t>
  </si>
  <si>
    <t>78.21</t>
  </si>
  <si>
    <t xml:space="preserve">SUJATA  </t>
  </si>
  <si>
    <t>1995-12-27</t>
  </si>
  <si>
    <t>SATISH KUMAR</t>
  </si>
  <si>
    <t>84.4</t>
  </si>
  <si>
    <t xml:space="preserve">Sunita  </t>
  </si>
  <si>
    <t>1995-11-28</t>
  </si>
  <si>
    <t>SUNIL KUMAR</t>
  </si>
  <si>
    <t>79.03</t>
  </si>
  <si>
    <t>84.3</t>
  </si>
  <si>
    <t xml:space="preserve">SuNITA RANI  </t>
  </si>
  <si>
    <t>1994-04-05</t>
  </si>
  <si>
    <t>RAM KUMAR</t>
  </si>
  <si>
    <t>69.24</t>
  </si>
  <si>
    <t xml:space="preserve">SUSHILA  </t>
  </si>
  <si>
    <t>1990-06-16</t>
  </si>
  <si>
    <t>RAJVIR SINGH</t>
  </si>
  <si>
    <t>71.03</t>
  </si>
  <si>
    <t>80.94</t>
  </si>
  <si>
    <t>45.33</t>
  </si>
  <si>
    <t>TEENA  SHARMA</t>
  </si>
  <si>
    <t>1995-12-15</t>
  </si>
  <si>
    <t xml:space="preserve">YASHPAL </t>
  </si>
  <si>
    <t>80.6</t>
  </si>
  <si>
    <t>78.54</t>
  </si>
  <si>
    <t xml:space="preserve">URVASHI  </t>
  </si>
  <si>
    <t>1995-11-08</t>
  </si>
  <si>
    <t>VIJAY KUMAR</t>
  </si>
  <si>
    <t>62.67</t>
  </si>
  <si>
    <t xml:space="preserve">VANKITA  </t>
  </si>
  <si>
    <t>1995-02-08</t>
  </si>
  <si>
    <t>RAM LAL</t>
  </si>
  <si>
    <t xml:space="preserve">NARENDRA Kumar </t>
  </si>
  <si>
    <t>1996-01-20</t>
  </si>
  <si>
    <t>MAHAVEER PRASAD</t>
  </si>
  <si>
    <t>59.1</t>
  </si>
  <si>
    <t xml:space="preserve">Anupma  </t>
  </si>
  <si>
    <t>1997-01-17</t>
  </si>
  <si>
    <t xml:space="preserve">ARVIND  </t>
  </si>
  <si>
    <t>1994-10-10</t>
  </si>
  <si>
    <t>PURAN SINGH</t>
  </si>
  <si>
    <t>36.00</t>
  </si>
  <si>
    <t>sangeeta  devi</t>
  </si>
  <si>
    <t>1988-12-12</t>
  </si>
  <si>
    <t>HARIKESH SINGH</t>
  </si>
  <si>
    <t>76.17</t>
  </si>
  <si>
    <t>76.45</t>
  </si>
  <si>
    <t xml:space="preserve">VISHALI  </t>
  </si>
  <si>
    <t>1995-02-09</t>
  </si>
  <si>
    <t>60.11</t>
  </si>
  <si>
    <t>S.NO</t>
  </si>
  <si>
    <t>APP. ID</t>
  </si>
  <si>
    <t>ROLL NO.</t>
  </si>
  <si>
    <t>NAME</t>
  </si>
  <si>
    <t>DOB</t>
  </si>
  <si>
    <t>Father Name</t>
  </si>
  <si>
    <t>B.SC (MO)</t>
  </si>
  <si>
    <t>B.SC (MM)</t>
  </si>
  <si>
    <t>B.SC %</t>
  </si>
  <si>
    <t>10% of BSC</t>
  </si>
  <si>
    <t>M.SC (MO)</t>
  </si>
  <si>
    <t>M.SC (MM)</t>
  </si>
  <si>
    <t>M.SC %</t>
  </si>
  <si>
    <t>20% 0f Msc</t>
  </si>
  <si>
    <t>NET/GATE/GPAT/SLET/JRF (not entitled for scholarship).</t>
  </si>
  <si>
    <t>JRF (35)</t>
  </si>
  <si>
    <t>M.Phil/Pre Ph.D. from M.D.U</t>
  </si>
  <si>
    <t>TE (Max 20)</t>
  </si>
  <si>
    <t>Marks In Ent Test</t>
  </si>
  <si>
    <t>40% of Ent. Marks</t>
  </si>
  <si>
    <t>PF(2.5 for 6 month) for phd</t>
  </si>
  <si>
    <t>Interview Marks</t>
  </si>
  <si>
    <t>M.SC/M.Phil  from MDU.</t>
  </si>
  <si>
    <t>Total Merit</t>
  </si>
  <si>
    <t>AAKANSHA  TYAGI</t>
  </si>
  <si>
    <t>1997-07-12</t>
  </si>
  <si>
    <t>ASHOK TYAGI</t>
  </si>
  <si>
    <t>2584</t>
  </si>
  <si>
    <t>3000</t>
  </si>
  <si>
    <t>1726</t>
  </si>
  <si>
    <t>2250</t>
  </si>
  <si>
    <t>2338</t>
  </si>
  <si>
    <t>3150</t>
  </si>
  <si>
    <t>1546</t>
  </si>
  <si>
    <t>1450</t>
  </si>
  <si>
    <t>2900</t>
  </si>
  <si>
    <t>1223</t>
  </si>
  <si>
    <t>2000</t>
  </si>
  <si>
    <t xml:space="preserve">amit  </t>
  </si>
  <si>
    <t>1997-12-11</t>
  </si>
  <si>
    <t>HAWA SINGH</t>
  </si>
  <si>
    <t>1914</t>
  </si>
  <si>
    <t>2600</t>
  </si>
  <si>
    <t/>
  </si>
  <si>
    <t xml:space="preserve">AMIT  </t>
  </si>
  <si>
    <t>1995-09-25</t>
  </si>
  <si>
    <t>RAJENDER</t>
  </si>
  <si>
    <t>2062</t>
  </si>
  <si>
    <t>6.2</t>
  </si>
  <si>
    <t>10</t>
  </si>
  <si>
    <t>ABSENT</t>
  </si>
  <si>
    <t>Amit  Kumar</t>
  </si>
  <si>
    <t>1997-03-28</t>
  </si>
  <si>
    <t>SUNDER SINGH</t>
  </si>
  <si>
    <t>1635</t>
  </si>
  <si>
    <t>2400</t>
  </si>
  <si>
    <t>1757</t>
  </si>
  <si>
    <t>AMIT  RAJ</t>
  </si>
  <si>
    <t>1995-01-02</t>
  </si>
  <si>
    <t xml:space="preserve">RAJVIR SINGH </t>
  </si>
  <si>
    <t>2166</t>
  </si>
  <si>
    <t>813</t>
  </si>
  <si>
    <t>1600</t>
  </si>
  <si>
    <t>1098</t>
  </si>
  <si>
    <t>1650</t>
  </si>
  <si>
    <t>1258</t>
  </si>
  <si>
    <t>2002</t>
  </si>
  <si>
    <t>1477</t>
  </si>
  <si>
    <t>2148</t>
  </si>
  <si>
    <t>1533</t>
  </si>
  <si>
    <t xml:space="preserve">Anjali  </t>
  </si>
  <si>
    <t>1997-06-12</t>
  </si>
  <si>
    <t>SULEKH CHAND</t>
  </si>
  <si>
    <t>2587</t>
  </si>
  <si>
    <t>1997-11-04</t>
  </si>
  <si>
    <t>PALE RAM MOHAL</t>
  </si>
  <si>
    <t>2585</t>
  </si>
  <si>
    <t>1710</t>
  </si>
  <si>
    <t xml:space="preserve">ANJU  </t>
  </si>
  <si>
    <t>1992-04-03</t>
  </si>
  <si>
    <t>BALRAJ SINGH</t>
  </si>
  <si>
    <t>803</t>
  </si>
  <si>
    <t>1200</t>
  </si>
  <si>
    <t>1473</t>
  </si>
  <si>
    <t xml:space="preserve">Anju  </t>
  </si>
  <si>
    <t>1986-01-10</t>
  </si>
  <si>
    <t>RAM NIVAS</t>
  </si>
  <si>
    <t>902</t>
  </si>
  <si>
    <t>719</t>
  </si>
  <si>
    <t>1000</t>
  </si>
  <si>
    <t xml:space="preserve">Anku  </t>
  </si>
  <si>
    <t>1993-05-04</t>
  </si>
  <si>
    <t>SUNDER LAL</t>
  </si>
  <si>
    <t>2387</t>
  </si>
  <si>
    <t>1079</t>
  </si>
  <si>
    <t>ANNU  Devi</t>
  </si>
  <si>
    <t>1995-10-12</t>
  </si>
  <si>
    <t>KATAR SINGH</t>
  </si>
  <si>
    <t>ANNU  MOR</t>
  </si>
  <si>
    <t>1994-03-21</t>
  </si>
  <si>
    <t>JAGBIR SINGH</t>
  </si>
  <si>
    <t>2203</t>
  </si>
  <si>
    <t>1969</t>
  </si>
  <si>
    <t>2320</t>
  </si>
  <si>
    <t xml:space="preserve">ANSHU  </t>
  </si>
  <si>
    <t>1994-10-28</t>
  </si>
  <si>
    <t>MAMAN SINGH</t>
  </si>
  <si>
    <t>2970</t>
  </si>
  <si>
    <t>3250</t>
  </si>
  <si>
    <t>1304</t>
  </si>
  <si>
    <t>ANSHU  SHARMA</t>
  </si>
  <si>
    <t>1993-01-04</t>
  </si>
  <si>
    <t>SUNIL SHARMA</t>
  </si>
  <si>
    <t>2226</t>
  </si>
  <si>
    <t xml:space="preserve">Anuradha  </t>
  </si>
  <si>
    <t>1995-09-06</t>
  </si>
  <si>
    <t>SHAMSHER</t>
  </si>
  <si>
    <t>1846</t>
  </si>
  <si>
    <t>2185</t>
  </si>
  <si>
    <t>2700</t>
  </si>
  <si>
    <t>arun kumar  yadav</t>
  </si>
  <si>
    <t>1994-07-03</t>
  </si>
  <si>
    <t>VIJAY SINGH YADAV</t>
  </si>
  <si>
    <t>1894</t>
  </si>
  <si>
    <t>1608</t>
  </si>
  <si>
    <t>Arvind  kumar</t>
  </si>
  <si>
    <t>1997-10-20</t>
  </si>
  <si>
    <t>DINESH KUMAR</t>
  </si>
  <si>
    <t>2037</t>
  </si>
  <si>
    <t xml:space="preserve">ASHA RANI  </t>
  </si>
  <si>
    <t>1984-09-13</t>
  </si>
  <si>
    <t>720</t>
  </si>
  <si>
    <t>1218</t>
  </si>
  <si>
    <t>Ashish  Bhoria</t>
  </si>
  <si>
    <t>1995-03-01</t>
  </si>
  <si>
    <t>VIRBHAN SINGH BHORIA</t>
  </si>
  <si>
    <t>1994</t>
  </si>
  <si>
    <t>07.85</t>
  </si>
  <si>
    <t>ASHISH  SIWACH</t>
  </si>
  <si>
    <t>1994-12-31</t>
  </si>
  <si>
    <t>DHARAMVIR SINGH</t>
  </si>
  <si>
    <t>2074</t>
  </si>
  <si>
    <t>2026</t>
  </si>
  <si>
    <t>2650</t>
  </si>
  <si>
    <t>1673</t>
  </si>
  <si>
    <t>1192</t>
  </si>
  <si>
    <t xml:space="preserve">BHARTI  </t>
  </si>
  <si>
    <t>JAGAN</t>
  </si>
  <si>
    <t>2049</t>
  </si>
  <si>
    <t>1802</t>
  </si>
  <si>
    <t>1614</t>
  </si>
  <si>
    <t>1211</t>
  </si>
  <si>
    <t>2027</t>
  </si>
  <si>
    <t>7.483</t>
  </si>
  <si>
    <t>1955</t>
  </si>
  <si>
    <t>1543</t>
  </si>
  <si>
    <t xml:space="preserve">BHUPENDER  </t>
  </si>
  <si>
    <t>1993-10-21</t>
  </si>
  <si>
    <t>RAMKISHAN</t>
  </si>
  <si>
    <t>1652</t>
  </si>
  <si>
    <t>Binny  Sharma</t>
  </si>
  <si>
    <t>1998-09-05</t>
  </si>
  <si>
    <t>SHYAM SUNDER SHARMA</t>
  </si>
  <si>
    <t>2815</t>
  </si>
  <si>
    <t>1810</t>
  </si>
  <si>
    <t>2566</t>
  </si>
  <si>
    <t>1685</t>
  </si>
  <si>
    <t>2297</t>
  </si>
  <si>
    <t>1642</t>
  </si>
  <si>
    <t xml:space="preserve">CHINKY  </t>
  </si>
  <si>
    <t>1992-12-12</t>
  </si>
  <si>
    <t>2330</t>
  </si>
  <si>
    <t>1535</t>
  </si>
  <si>
    <t>2278</t>
  </si>
  <si>
    <t>1776</t>
  </si>
  <si>
    <t xml:space="preserve">DEEKSHA  </t>
  </si>
  <si>
    <t>1996-08-20</t>
  </si>
  <si>
    <t>2318</t>
  </si>
  <si>
    <t>1826</t>
  </si>
  <si>
    <t>73.33</t>
  </si>
  <si>
    <t xml:space="preserve">DEEPAK  </t>
  </si>
  <si>
    <t>1995-10-13</t>
  </si>
  <si>
    <t>RAMDIYA</t>
  </si>
  <si>
    <t>2205</t>
  </si>
  <si>
    <t>1395</t>
  </si>
  <si>
    <t>76.00</t>
  </si>
  <si>
    <t>1994-11-05</t>
  </si>
  <si>
    <t>RAM CHANDER</t>
  </si>
  <si>
    <t>1666</t>
  </si>
  <si>
    <t>DEEPAK  KUMAR</t>
  </si>
  <si>
    <t>1992-03-15</t>
  </si>
  <si>
    <t>1576</t>
  </si>
  <si>
    <t>1532</t>
  </si>
  <si>
    <t>1717</t>
  </si>
  <si>
    <t>1703</t>
  </si>
  <si>
    <t>DIMPLE  RANI</t>
  </si>
  <si>
    <t>1987-08-23</t>
  </si>
  <si>
    <t>762</t>
  </si>
  <si>
    <t>1230</t>
  </si>
  <si>
    <t>DINESH  KUMAR</t>
  </si>
  <si>
    <t>1983-02-02</t>
  </si>
  <si>
    <t>HEM CHAND</t>
  </si>
  <si>
    <t>863</t>
  </si>
  <si>
    <t>5.9</t>
  </si>
  <si>
    <t>DINESH  Kumar</t>
  </si>
  <si>
    <t>1979-10-06</t>
  </si>
  <si>
    <t>BHIM SINGH</t>
  </si>
  <si>
    <t>615</t>
  </si>
  <si>
    <t>Divya  Chopra</t>
  </si>
  <si>
    <t>1997-04-21</t>
  </si>
  <si>
    <t>KHAN SINGH CHOPRA</t>
  </si>
  <si>
    <t>1497</t>
  </si>
  <si>
    <t>2025</t>
  </si>
  <si>
    <t>1137</t>
  </si>
  <si>
    <t>1420</t>
  </si>
  <si>
    <t>2076</t>
  </si>
  <si>
    <t>1592</t>
  </si>
  <si>
    <t>geetanjali  raiya</t>
  </si>
  <si>
    <t>1992-07-29</t>
  </si>
  <si>
    <t>MOHINDER SINGH</t>
  </si>
  <si>
    <t>1790</t>
  </si>
  <si>
    <t>1996</t>
  </si>
  <si>
    <t>2800</t>
  </si>
  <si>
    <t xml:space="preserve">Gourav  </t>
  </si>
  <si>
    <t>1994-09-14</t>
  </si>
  <si>
    <t>OM PARKASH</t>
  </si>
  <si>
    <t>2019</t>
  </si>
  <si>
    <t>1298</t>
  </si>
  <si>
    <t>Gourav  Arora</t>
  </si>
  <si>
    <t>1997-02-08</t>
  </si>
  <si>
    <t>PREM PARKASH</t>
  </si>
  <si>
    <t>2487</t>
  </si>
  <si>
    <t>BCB (ESM)</t>
  </si>
  <si>
    <t>2119</t>
  </si>
  <si>
    <t>929</t>
  </si>
  <si>
    <t>2503</t>
  </si>
  <si>
    <t>1036</t>
  </si>
  <si>
    <t>2326</t>
  </si>
  <si>
    <t>1588</t>
  </si>
  <si>
    <t>2044</t>
  </si>
  <si>
    <t xml:space="preserve">Jyoti  </t>
  </si>
  <si>
    <t>1996-04-10</t>
  </si>
  <si>
    <t>JOGINDER</t>
  </si>
  <si>
    <t>2495</t>
  </si>
  <si>
    <t>1570</t>
  </si>
  <si>
    <t>1995-01-01</t>
  </si>
  <si>
    <t>AZAD SINGH</t>
  </si>
  <si>
    <t>1804</t>
  </si>
  <si>
    <t>jyoti  jakhar</t>
  </si>
  <si>
    <t>1995-11-05</t>
  </si>
  <si>
    <t>MAHABIR JAKHAR</t>
  </si>
  <si>
    <t>1942</t>
  </si>
  <si>
    <t>1944</t>
  </si>
  <si>
    <t xml:space="preserve">jyoti kumari </t>
  </si>
  <si>
    <t>AJIT SINGH</t>
  </si>
  <si>
    <t>1876</t>
  </si>
  <si>
    <t>Kajal  sachdeva</t>
  </si>
  <si>
    <t>1996-09-02</t>
  </si>
  <si>
    <t>KRISHAN LAL</t>
  </si>
  <si>
    <t>2659</t>
  </si>
  <si>
    <t>1874</t>
  </si>
  <si>
    <t>80.00</t>
  </si>
  <si>
    <t xml:space="preserve">Kajal Rani </t>
  </si>
  <si>
    <t>1996-08-27</t>
  </si>
  <si>
    <t>DILBAG SINGH</t>
  </si>
  <si>
    <t>2195</t>
  </si>
  <si>
    <t>1618</t>
  </si>
  <si>
    <t>2625</t>
  </si>
  <si>
    <t>1581</t>
  </si>
  <si>
    <t>2211</t>
  </si>
  <si>
    <t>1786</t>
  </si>
  <si>
    <t xml:space="preserve">Komal  </t>
  </si>
  <si>
    <t>1995-06-11</t>
  </si>
  <si>
    <t xml:space="preserve">MAHAVIR SINGH </t>
  </si>
  <si>
    <t>2410</t>
  </si>
  <si>
    <t>2039</t>
  </si>
  <si>
    <t xml:space="preserve">krishan  </t>
  </si>
  <si>
    <t>1996-10-23</t>
  </si>
  <si>
    <t>DHARMVEER</t>
  </si>
  <si>
    <t>1415</t>
  </si>
  <si>
    <t>1388</t>
  </si>
  <si>
    <t>krishan  kumar</t>
  </si>
  <si>
    <t>1995-03-02</t>
  </si>
  <si>
    <t>HARI SINGH</t>
  </si>
  <si>
    <t>1511</t>
  </si>
  <si>
    <t xml:space="preserve">KRISHAN  KUMAR </t>
  </si>
  <si>
    <t>1989-08-24</t>
  </si>
  <si>
    <t>SHRI BHAGWAN</t>
  </si>
  <si>
    <t>668</t>
  </si>
  <si>
    <t>1201</t>
  </si>
  <si>
    <t>Kuldeep  Singh</t>
  </si>
  <si>
    <t>1996-11-14</t>
  </si>
  <si>
    <t>2009</t>
  </si>
  <si>
    <t>5.61</t>
  </si>
  <si>
    <t>1555</t>
  </si>
  <si>
    <t>LAKHWINDER   SINGH</t>
  </si>
  <si>
    <t>1995-08-15</t>
  </si>
  <si>
    <t>SAWARN SINGH</t>
  </si>
  <si>
    <t>2277</t>
  </si>
  <si>
    <t>7.09</t>
  </si>
  <si>
    <t>LALITA  SAINI</t>
  </si>
  <si>
    <t>1996-08-05</t>
  </si>
  <si>
    <t>1780</t>
  </si>
  <si>
    <t>1643</t>
  </si>
  <si>
    <t xml:space="preserve">LALJI  </t>
  </si>
  <si>
    <t>1981-05-05</t>
  </si>
  <si>
    <t>BALBIR SINGH</t>
  </si>
  <si>
    <t>754</t>
  </si>
  <si>
    <t>1538</t>
  </si>
  <si>
    <t>2200</t>
  </si>
  <si>
    <t xml:space="preserve">MAMTA KUMARI </t>
  </si>
  <si>
    <t>1988-05-18</t>
  </si>
  <si>
    <t>AMIR SINGH</t>
  </si>
  <si>
    <t>764</t>
  </si>
  <si>
    <t>738</t>
  </si>
  <si>
    <t>2023</t>
  </si>
  <si>
    <t>2146</t>
  </si>
  <si>
    <t xml:space="preserve">MANISHA  </t>
  </si>
  <si>
    <t>1996-12-09</t>
  </si>
  <si>
    <t>SURESH MALIK</t>
  </si>
  <si>
    <t>2461</t>
  </si>
  <si>
    <t xml:space="preserve">manisha  </t>
  </si>
  <si>
    <t>1994-09-05</t>
  </si>
  <si>
    <t>SURESH KUMAR</t>
  </si>
  <si>
    <t>1671</t>
  </si>
  <si>
    <t>1995-11-29</t>
  </si>
  <si>
    <t>RADHESHYAM</t>
  </si>
  <si>
    <t>2168</t>
  </si>
  <si>
    <t>1609</t>
  </si>
  <si>
    <t>1992-01-05</t>
  </si>
  <si>
    <t>SUKHBIR SINGH</t>
  </si>
  <si>
    <t>1131</t>
  </si>
  <si>
    <t>1677</t>
  </si>
  <si>
    <t>58.67</t>
  </si>
  <si>
    <t>MANISHA   KUMARI</t>
  </si>
  <si>
    <t>OMPRAKASH</t>
  </si>
  <si>
    <t>882</t>
  </si>
  <si>
    <t>1350</t>
  </si>
  <si>
    <t>1847</t>
  </si>
  <si>
    <t>1413</t>
  </si>
  <si>
    <t>MANJEET  KAUR</t>
  </si>
  <si>
    <t>1995-01-03</t>
  </si>
  <si>
    <t>2578</t>
  </si>
  <si>
    <t>2112</t>
  </si>
  <si>
    <t xml:space="preserve">MEENAKSHI  </t>
  </si>
  <si>
    <t>1990-11-10</t>
  </si>
  <si>
    <t>682</t>
  </si>
  <si>
    <t>2193</t>
  </si>
  <si>
    <t>1900</t>
  </si>
  <si>
    <t>1267</t>
  </si>
  <si>
    <t>Mohit  Kumar</t>
  </si>
  <si>
    <t>1993-04-20</t>
  </si>
  <si>
    <t>BALJEET SINGH</t>
  </si>
  <si>
    <t>1770</t>
  </si>
  <si>
    <t>1464</t>
  </si>
  <si>
    <t xml:space="preserve">MONIA  </t>
  </si>
  <si>
    <t>1992-10-10</t>
  </si>
  <si>
    <t>SATBIR SINGH</t>
  </si>
  <si>
    <t>2348</t>
  </si>
  <si>
    <t xml:space="preserve">monika  </t>
  </si>
  <si>
    <t>1992-10-12</t>
  </si>
  <si>
    <t>2239</t>
  </si>
  <si>
    <t>1922</t>
  </si>
  <si>
    <t xml:space="preserve">naresh  </t>
  </si>
  <si>
    <t>1993-10-10</t>
  </si>
  <si>
    <t>RATAN SINGH</t>
  </si>
  <si>
    <t>2124</t>
  </si>
  <si>
    <t>1381</t>
  </si>
  <si>
    <t>2100</t>
  </si>
  <si>
    <t>Naveen Kumar</t>
  </si>
  <si>
    <t>1995-05-10</t>
  </si>
  <si>
    <t>MAHENDER SINGH</t>
  </si>
  <si>
    <t>Neel Kumari</t>
  </si>
  <si>
    <t>Surat Singh</t>
  </si>
  <si>
    <t xml:space="preserve">NEELAM  </t>
  </si>
  <si>
    <t>1976-03-27</t>
  </si>
  <si>
    <t>MOMAN RAM</t>
  </si>
  <si>
    <t>928</t>
  </si>
  <si>
    <t>1353</t>
  </si>
  <si>
    <t xml:space="preserve">neeraj  </t>
  </si>
  <si>
    <t>1994-07-07</t>
  </si>
  <si>
    <t>SATYA DEV</t>
  </si>
  <si>
    <t>1387</t>
  </si>
  <si>
    <t xml:space="preserve">Neetu  </t>
  </si>
  <si>
    <t>1996-12-15</t>
  </si>
  <si>
    <t>RANVEER SINGH</t>
  </si>
  <si>
    <t>2447</t>
  </si>
  <si>
    <t xml:space="preserve">NEETU  </t>
  </si>
  <si>
    <t>1992-12-08</t>
  </si>
  <si>
    <t>ISHWAR SINGH</t>
  </si>
  <si>
    <t>2292</t>
  </si>
  <si>
    <t>1580</t>
  </si>
  <si>
    <t>2350</t>
  </si>
  <si>
    <t>1490</t>
  </si>
  <si>
    <t>NEHA  SUHAG</t>
  </si>
  <si>
    <t>1994-10-06</t>
  </si>
  <si>
    <t>RAVINDER SUHAG</t>
  </si>
  <si>
    <t>2048</t>
  </si>
  <si>
    <t>1410</t>
  </si>
  <si>
    <t xml:space="preserve">Nikita  </t>
  </si>
  <si>
    <t>1995-07-17</t>
  </si>
  <si>
    <t>2189</t>
  </si>
  <si>
    <t>1431</t>
  </si>
  <si>
    <t>2273</t>
  </si>
  <si>
    <t>1760</t>
  </si>
  <si>
    <t>NIKITA  Tehlan</t>
  </si>
  <si>
    <t>1992-10-25</t>
  </si>
  <si>
    <t>TRIVENDER KUMAR</t>
  </si>
  <si>
    <t>2407</t>
  </si>
  <si>
    <t>1501</t>
  </si>
  <si>
    <t>1458</t>
  </si>
  <si>
    <t>1746</t>
  </si>
  <si>
    <t xml:space="preserve">PANKAJ  </t>
  </si>
  <si>
    <t>1989-06-29</t>
  </si>
  <si>
    <t>RAMPAL KUMAR</t>
  </si>
  <si>
    <t>847</t>
  </si>
  <si>
    <t>1440</t>
  </si>
  <si>
    <t>1956</t>
  </si>
  <si>
    <t>1825</t>
  </si>
  <si>
    <t xml:space="preserve">PARDEEP  </t>
  </si>
  <si>
    <t>1990-03-15</t>
  </si>
  <si>
    <t>MAHAVIR</t>
  </si>
  <si>
    <t>932</t>
  </si>
  <si>
    <t>1858</t>
  </si>
  <si>
    <t xml:space="preserve">pardeep  </t>
  </si>
  <si>
    <t>1993-07-02</t>
  </si>
  <si>
    <t>JAI KUMAR</t>
  </si>
  <si>
    <t>1789</t>
  </si>
  <si>
    <t xml:space="preserve">Parmender  </t>
  </si>
  <si>
    <t>1994-11-01</t>
  </si>
  <si>
    <t>SATBIR</t>
  </si>
  <si>
    <t>1795</t>
  </si>
  <si>
    <t>1822</t>
  </si>
  <si>
    <t xml:space="preserve">Parul  </t>
  </si>
  <si>
    <t>1994-07-13</t>
  </si>
  <si>
    <t>SHEESHPAL</t>
  </si>
  <si>
    <t>1977</t>
  </si>
  <si>
    <t xml:space="preserve">Parveen  </t>
  </si>
  <si>
    <t>1996-10-10</t>
  </si>
  <si>
    <t>MANGE RAM</t>
  </si>
  <si>
    <t>1542</t>
  </si>
  <si>
    <t>69.33</t>
  </si>
  <si>
    <t xml:space="preserve">parveen  </t>
  </si>
  <si>
    <t>1993-08-05</t>
  </si>
  <si>
    <t>ROHTASH</t>
  </si>
  <si>
    <t>2007</t>
  </si>
  <si>
    <t>1449</t>
  </si>
  <si>
    <t>88.00</t>
  </si>
  <si>
    <t>1630</t>
  </si>
  <si>
    <t>2229</t>
  </si>
  <si>
    <t>3200</t>
  </si>
  <si>
    <t>PAWAN  KUMAR</t>
  </si>
  <si>
    <t>1995-07-20</t>
  </si>
  <si>
    <t>GULVIR</t>
  </si>
  <si>
    <t>2070</t>
  </si>
  <si>
    <t>1879</t>
  </si>
  <si>
    <t xml:space="preserve">PINKI  </t>
  </si>
  <si>
    <t>1995-07-05</t>
  </si>
  <si>
    <t>JALANDER</t>
  </si>
  <si>
    <t>2527</t>
  </si>
  <si>
    <t>2156</t>
  </si>
  <si>
    <t>2464</t>
  </si>
  <si>
    <t>1995-06-26</t>
  </si>
  <si>
    <t>BALDEV KRISHAN</t>
  </si>
  <si>
    <t>1736</t>
  </si>
  <si>
    <t>1454</t>
  </si>
  <si>
    <t xml:space="preserve">pooja  </t>
  </si>
  <si>
    <t>1992-07-05</t>
  </si>
  <si>
    <t>1598</t>
  </si>
  <si>
    <t>1915</t>
  </si>
  <si>
    <t>1996-11-06</t>
  </si>
  <si>
    <t>RAJNESH</t>
  </si>
  <si>
    <t>2281</t>
  </si>
  <si>
    <t>1732</t>
  </si>
  <si>
    <t>2111</t>
  </si>
  <si>
    <t>POOJA  VERMA</t>
  </si>
  <si>
    <t>1988-10-17</t>
  </si>
  <si>
    <t>628</t>
  </si>
  <si>
    <t>837</t>
  </si>
  <si>
    <t>POOJA  YADAV</t>
  </si>
  <si>
    <t>1994-08-03</t>
  </si>
  <si>
    <t>2468</t>
  </si>
  <si>
    <t>1769</t>
  </si>
  <si>
    <t>pooja  yadav</t>
  </si>
  <si>
    <t>1991-06-15</t>
  </si>
  <si>
    <t>RAJENDER KUMAR</t>
  </si>
  <si>
    <t>1578</t>
  </si>
  <si>
    <t>1484</t>
  </si>
  <si>
    <t>2476</t>
  </si>
  <si>
    <t>1510</t>
  </si>
  <si>
    <t>1948</t>
  </si>
  <si>
    <t>1392</t>
  </si>
  <si>
    <t>poonam  kumarI</t>
  </si>
  <si>
    <t>1994-04-30</t>
  </si>
  <si>
    <t>VIKRAM SINGH</t>
  </si>
  <si>
    <t>1654</t>
  </si>
  <si>
    <t xml:space="preserve">Pravinder Yadav </t>
  </si>
  <si>
    <t>1998-05-26</t>
  </si>
  <si>
    <t>SURENDER</t>
  </si>
  <si>
    <t>1056</t>
  </si>
  <si>
    <t>5.80</t>
  </si>
  <si>
    <t>6.00</t>
  </si>
  <si>
    <t xml:space="preserve">PREETI  </t>
  </si>
  <si>
    <t>1996-08-01</t>
  </si>
  <si>
    <t>VINOD NAIN</t>
  </si>
  <si>
    <t>2380</t>
  </si>
  <si>
    <t xml:space="preserve">princy  </t>
  </si>
  <si>
    <t>PUNAM CHAND</t>
  </si>
  <si>
    <t>2309</t>
  </si>
  <si>
    <t>1495</t>
  </si>
  <si>
    <t>2079</t>
  </si>
  <si>
    <t>1641</t>
  </si>
  <si>
    <t>1629</t>
  </si>
  <si>
    <t>1241</t>
  </si>
  <si>
    <t xml:space="preserve">Priyanka  </t>
  </si>
  <si>
    <t>1997-12-24</t>
  </si>
  <si>
    <t>BANSI LAL</t>
  </si>
  <si>
    <t>2167</t>
  </si>
  <si>
    <t>1788</t>
  </si>
  <si>
    <t xml:space="preserve">PRIYANKA  </t>
  </si>
  <si>
    <t>1993-07-05</t>
  </si>
  <si>
    <t>BALWAN SINGH</t>
  </si>
  <si>
    <t>697</t>
  </si>
  <si>
    <t>800</t>
  </si>
  <si>
    <t xml:space="preserve">Priyanka   </t>
  </si>
  <si>
    <t>1997-02-12</t>
  </si>
  <si>
    <t>2402</t>
  </si>
  <si>
    <t>2150</t>
  </si>
  <si>
    <t xml:space="preserve">PRIYANKA RANI </t>
  </si>
  <si>
    <t>1992-11-20</t>
  </si>
  <si>
    <t>1562</t>
  </si>
  <si>
    <t xml:space="preserve">PRRETI  </t>
  </si>
  <si>
    <t>SANTLAL</t>
  </si>
  <si>
    <t>2355</t>
  </si>
  <si>
    <t>1731</t>
  </si>
  <si>
    <t>puran  rathi</t>
  </si>
  <si>
    <t>1992-10-16</t>
  </si>
  <si>
    <t>DEEP CHAND</t>
  </si>
  <si>
    <t>1778</t>
  </si>
  <si>
    <t>571</t>
  </si>
  <si>
    <t>1908</t>
  </si>
  <si>
    <t>1617</t>
  </si>
  <si>
    <t>2442</t>
  </si>
  <si>
    <t>1522</t>
  </si>
  <si>
    <t>Rahul  Saini</t>
  </si>
  <si>
    <t>1997-10-03</t>
  </si>
  <si>
    <t>PREM SINGH SAINI</t>
  </si>
  <si>
    <t>2142</t>
  </si>
  <si>
    <t>2065</t>
  </si>
  <si>
    <t xml:space="preserve">RASHMI  </t>
  </si>
  <si>
    <t>1994-01-02</t>
  </si>
  <si>
    <t>SUDHIR SINGH</t>
  </si>
  <si>
    <t>2164</t>
  </si>
  <si>
    <t>999</t>
  </si>
  <si>
    <t>1479</t>
  </si>
  <si>
    <t>1252</t>
  </si>
  <si>
    <t xml:space="preserve">Reena  </t>
  </si>
  <si>
    <t>1992-02-03</t>
  </si>
  <si>
    <t>BILLU RAM</t>
  </si>
  <si>
    <t>1639</t>
  </si>
  <si>
    <t>REENA   KUMARI</t>
  </si>
  <si>
    <t>1992-02-14</t>
  </si>
  <si>
    <t>SURAT SINGH</t>
  </si>
  <si>
    <t>1674</t>
  </si>
  <si>
    <t>REENA  DEVI</t>
  </si>
  <si>
    <t>1991-11-10</t>
  </si>
  <si>
    <t>SURESH</t>
  </si>
  <si>
    <t>1796</t>
  </si>
  <si>
    <t>1475</t>
  </si>
  <si>
    <t xml:space="preserve">reetu bala  </t>
  </si>
  <si>
    <t>1991-07-22</t>
  </si>
  <si>
    <t>1993</t>
  </si>
  <si>
    <t>2172</t>
  </si>
  <si>
    <t xml:space="preserve">Rekha  </t>
  </si>
  <si>
    <t>1993-02-10</t>
  </si>
  <si>
    <t>PURANMAL KUMAWAT</t>
  </si>
  <si>
    <t>2321</t>
  </si>
  <si>
    <t xml:space="preserve">Rekha Devi </t>
  </si>
  <si>
    <t>1988-04-07</t>
  </si>
  <si>
    <t>850</t>
  </si>
  <si>
    <t>1332</t>
  </si>
  <si>
    <t>1938</t>
  </si>
  <si>
    <t xml:space="preserve">renu  </t>
  </si>
  <si>
    <t>1994-06-15</t>
  </si>
  <si>
    <t>SHAMSHER SINGH</t>
  </si>
  <si>
    <t>2194</t>
  </si>
  <si>
    <t>1537</t>
  </si>
  <si>
    <t>RENU  DEVI</t>
  </si>
  <si>
    <t>1992-07-24</t>
  </si>
  <si>
    <t>SATNARAYAN</t>
  </si>
  <si>
    <t>2036</t>
  </si>
  <si>
    <t>1322</t>
  </si>
  <si>
    <t>1424</t>
  </si>
  <si>
    <t>1452</t>
  </si>
  <si>
    <t>2110</t>
  </si>
  <si>
    <t>1974</t>
  </si>
  <si>
    <t>1579</t>
  </si>
  <si>
    <t>2423</t>
  </si>
  <si>
    <t>RITU   SAHARAN</t>
  </si>
  <si>
    <t>1994-05-12</t>
  </si>
  <si>
    <t>2114</t>
  </si>
  <si>
    <t>Ritu  Rani</t>
  </si>
  <si>
    <t>1995-06-12</t>
  </si>
  <si>
    <t>BALVINDER SINGH</t>
  </si>
  <si>
    <t xml:space="preserve">ROOPAL  </t>
  </si>
  <si>
    <t>1984-03-04</t>
  </si>
  <si>
    <t>RAM KALA</t>
  </si>
  <si>
    <t>885</t>
  </si>
  <si>
    <t xml:space="preserve">RUBAL  </t>
  </si>
  <si>
    <t>1996-04-16</t>
  </si>
  <si>
    <t>1965</t>
  </si>
  <si>
    <t>2295</t>
  </si>
  <si>
    <t>2141</t>
  </si>
  <si>
    <t>1724</t>
  </si>
  <si>
    <t>983</t>
  </si>
  <si>
    <t>1400</t>
  </si>
  <si>
    <t>895</t>
  </si>
  <si>
    <t xml:space="preserve">SAKSHI  </t>
  </si>
  <si>
    <t>1997-07-21</t>
  </si>
  <si>
    <t>2475</t>
  </si>
  <si>
    <t>1688</t>
  </si>
  <si>
    <t xml:space="preserve">Sakshi  </t>
  </si>
  <si>
    <t>1996-01-10</t>
  </si>
  <si>
    <t>2785</t>
  </si>
  <si>
    <t>7.973</t>
  </si>
  <si>
    <t xml:space="preserve">SANDEEP  </t>
  </si>
  <si>
    <t>1993-01-05</t>
  </si>
  <si>
    <t>RAJPAL</t>
  </si>
  <si>
    <t>2213</t>
  </si>
  <si>
    <t>1330</t>
  </si>
  <si>
    <t>1869</t>
  </si>
  <si>
    <t>906</t>
  </si>
  <si>
    <t>sandeep  kumar</t>
  </si>
  <si>
    <t>1995-03-15</t>
  </si>
  <si>
    <t>1753</t>
  </si>
  <si>
    <t>2012</t>
  </si>
  <si>
    <t>1318</t>
  </si>
  <si>
    <t xml:space="preserve">Sangeeta  </t>
  </si>
  <si>
    <t>1995-12-29</t>
  </si>
  <si>
    <t>RAMESHWER DAS</t>
  </si>
  <si>
    <t>1933</t>
  </si>
  <si>
    <t>1633</t>
  </si>
  <si>
    <t>Sangeeta  kumari</t>
  </si>
  <si>
    <t>1993-12-15</t>
  </si>
  <si>
    <t>MAHENDRA SINGH</t>
  </si>
  <si>
    <t>683</t>
  </si>
  <si>
    <t>sanju  devi</t>
  </si>
  <si>
    <t>1994-11-20</t>
  </si>
  <si>
    <t>RAGHBIR SINGH</t>
  </si>
  <si>
    <t>2340</t>
  </si>
  <si>
    <t>1502</t>
  </si>
  <si>
    <t>2191</t>
  </si>
  <si>
    <t>1347</t>
  </si>
  <si>
    <t>1687</t>
  </si>
  <si>
    <t>SARITA  DEVI</t>
  </si>
  <si>
    <t>1988-12-16</t>
  </si>
  <si>
    <t xml:space="preserve">SARITA DEVI </t>
  </si>
  <si>
    <t>1991-12-28</t>
  </si>
  <si>
    <t>2043</t>
  </si>
  <si>
    <t>1282</t>
  </si>
  <si>
    <t xml:space="preserve">SAVITA  </t>
  </si>
  <si>
    <t>1997-10-14</t>
  </si>
  <si>
    <t>KAPOOR SINGH</t>
  </si>
  <si>
    <t>2408</t>
  </si>
  <si>
    <t>1327</t>
  </si>
  <si>
    <t xml:space="preserve">SEEMA  </t>
  </si>
  <si>
    <t>1990-04-01</t>
  </si>
  <si>
    <t>BRAHM DEV</t>
  </si>
  <si>
    <t>686</t>
  </si>
  <si>
    <t>1072</t>
  </si>
  <si>
    <t>1800</t>
  </si>
  <si>
    <t xml:space="preserve">Shankar   </t>
  </si>
  <si>
    <t>1994-03-15</t>
  </si>
  <si>
    <t xml:space="preserve">SATYAWAN </t>
  </si>
  <si>
    <t>1742</t>
  </si>
  <si>
    <t>1308</t>
  </si>
  <si>
    <t xml:space="preserve">Shefali  </t>
  </si>
  <si>
    <t>1993-11-20</t>
  </si>
  <si>
    <t>RAJESH KUMAR HASIJA</t>
  </si>
  <si>
    <t>1277</t>
  </si>
  <si>
    <t>1228</t>
  </si>
  <si>
    <t>SHILPA  JAIN</t>
  </si>
  <si>
    <t>1990-06-22</t>
  </si>
  <si>
    <t>ANIL KUMAR JAIN</t>
  </si>
  <si>
    <t>591</t>
  </si>
  <si>
    <t>900</t>
  </si>
  <si>
    <t>1022</t>
  </si>
  <si>
    <t xml:space="preserve">SHIVA  </t>
  </si>
  <si>
    <t>1996-02-10</t>
  </si>
  <si>
    <t>NETRAM</t>
  </si>
  <si>
    <t>2420</t>
  </si>
  <si>
    <t>1836</t>
  </si>
  <si>
    <t>Shweta  Khatri</t>
  </si>
  <si>
    <t>1996-06-11</t>
  </si>
  <si>
    <t>SUDHIR KUMAR</t>
  </si>
  <si>
    <t>SMIT  YADAV</t>
  </si>
  <si>
    <t>1992-03-24</t>
  </si>
  <si>
    <t>SURENDER SINGH</t>
  </si>
  <si>
    <t>867</t>
  </si>
  <si>
    <t>1299</t>
  </si>
  <si>
    <t xml:space="preserve">Sonal  </t>
  </si>
  <si>
    <t>1994-08-09</t>
  </si>
  <si>
    <t>UMED SINGH</t>
  </si>
  <si>
    <t>2290</t>
  </si>
  <si>
    <t>sonam  rani</t>
  </si>
  <si>
    <t>1994-01-01</t>
  </si>
  <si>
    <t>AJMAR SINGH</t>
  </si>
  <si>
    <t>2220</t>
  </si>
  <si>
    <t>2642</t>
  </si>
  <si>
    <t xml:space="preserve">Sonia  </t>
  </si>
  <si>
    <t>1997-11-13</t>
  </si>
  <si>
    <t xml:space="preserve">SURESH </t>
  </si>
  <si>
    <t>2155</t>
  </si>
  <si>
    <t>1935</t>
  </si>
  <si>
    <t>2021</t>
  </si>
  <si>
    <t>1744</t>
  </si>
  <si>
    <t>1959</t>
  </si>
  <si>
    <t>1453</t>
  </si>
  <si>
    <t>2136</t>
  </si>
  <si>
    <t>2190</t>
  </si>
  <si>
    <t>SUBHAM KUMAR MISHRA</t>
  </si>
  <si>
    <t>1994-08-07</t>
  </si>
  <si>
    <t>RAJ KUMAR MISHRA</t>
  </si>
  <si>
    <t>995</t>
  </si>
  <si>
    <t>1169</t>
  </si>
  <si>
    <t>SUDEEP  KUMAR</t>
  </si>
  <si>
    <t>1995-03-29</t>
  </si>
  <si>
    <t>DEVENDER SINGH</t>
  </si>
  <si>
    <t>2103</t>
  </si>
  <si>
    <t xml:space="preserve">sudhakar  </t>
  </si>
  <si>
    <t>1998-02-10</t>
  </si>
  <si>
    <t>2225</t>
  </si>
  <si>
    <t>1899</t>
  </si>
  <si>
    <t xml:space="preserve">SUMAN  </t>
  </si>
  <si>
    <t>1986-12-12</t>
  </si>
  <si>
    <t>BIRBHAN</t>
  </si>
  <si>
    <t>880</t>
  </si>
  <si>
    <t>651</t>
  </si>
  <si>
    <t xml:space="preserve">Suman devi  </t>
  </si>
  <si>
    <t>1991-07-10</t>
  </si>
  <si>
    <t>DHUP SINGH</t>
  </si>
  <si>
    <t>1939</t>
  </si>
  <si>
    <t>2300</t>
  </si>
  <si>
    <t>2008</t>
  </si>
  <si>
    <t>1030</t>
  </si>
  <si>
    <t>1457</t>
  </si>
  <si>
    <t xml:space="preserve">SUVIDHA  </t>
  </si>
  <si>
    <t>1992-03-29</t>
  </si>
  <si>
    <t>GAJ RAJ SINGH</t>
  </si>
  <si>
    <t>1683</t>
  </si>
  <si>
    <t>1109</t>
  </si>
  <si>
    <t xml:space="preserve">TAJINDER  </t>
  </si>
  <si>
    <t>1995-07-08</t>
  </si>
  <si>
    <t>RAVINDER KUMAR</t>
  </si>
  <si>
    <t>2033</t>
  </si>
  <si>
    <t>1441</t>
  </si>
  <si>
    <t>1612</t>
  </si>
  <si>
    <t>1885</t>
  </si>
  <si>
    <t>UNNATI  SHUKLA</t>
  </si>
  <si>
    <t>1997-08-05</t>
  </si>
  <si>
    <t>SUNIL KUMAR SHUKLA</t>
  </si>
  <si>
    <t>2249</t>
  </si>
  <si>
    <t>2069</t>
  </si>
  <si>
    <t>2215</t>
  </si>
  <si>
    <t>1496</t>
  </si>
  <si>
    <t xml:space="preserve">Vanita  </t>
  </si>
  <si>
    <t>1992-07-20</t>
  </si>
  <si>
    <t>DHARAM PAL</t>
  </si>
  <si>
    <t>2955</t>
  </si>
  <si>
    <t>3900</t>
  </si>
  <si>
    <t>1991</t>
  </si>
  <si>
    <t>Vikash Ghlawat</t>
  </si>
  <si>
    <t>Suraj Bhan</t>
  </si>
  <si>
    <t>VINIT  MOR</t>
  </si>
  <si>
    <t>1998-03-03</t>
  </si>
  <si>
    <t>BIJENDER</t>
  </si>
  <si>
    <t>2157</t>
  </si>
  <si>
    <t xml:space="preserve">vinita  </t>
  </si>
  <si>
    <t>1993-03-03</t>
  </si>
  <si>
    <t>ANAND PRAKASH</t>
  </si>
  <si>
    <t>1773</t>
  </si>
  <si>
    <t>1587</t>
  </si>
  <si>
    <t>VIPIN   KUMAR</t>
  </si>
  <si>
    <t>1993-12-20</t>
  </si>
  <si>
    <t>1913</t>
  </si>
  <si>
    <t>1583</t>
  </si>
  <si>
    <t xml:space="preserve">Pardeep  </t>
  </si>
  <si>
    <t>1996-10-17</t>
  </si>
  <si>
    <t>2617</t>
  </si>
  <si>
    <t>1106</t>
  </si>
  <si>
    <t xml:space="preserve">pawan kumar </t>
  </si>
  <si>
    <t>RAMNIWAS</t>
  </si>
  <si>
    <t>2199</t>
  </si>
  <si>
    <t>1783</t>
  </si>
  <si>
    <t xml:space="preserve">RItu  </t>
  </si>
  <si>
    <t>1989-11-07</t>
  </si>
  <si>
    <t>RANDHIR SINGH</t>
  </si>
  <si>
    <t>994</t>
  </si>
  <si>
    <t>711</t>
  </si>
  <si>
    <t xml:space="preserve">RENU  </t>
  </si>
  <si>
    <t>1213</t>
  </si>
  <si>
    <t>Sunita  Devi</t>
  </si>
  <si>
    <t>1985-10-15</t>
  </si>
  <si>
    <t>RANSINGH</t>
  </si>
  <si>
    <t>908</t>
  </si>
  <si>
    <t>1989-07-29</t>
  </si>
  <si>
    <t>819</t>
  </si>
  <si>
    <t>1508</t>
  </si>
  <si>
    <t xml:space="preserve">RAKHI  </t>
  </si>
  <si>
    <t>1996-08-23</t>
  </si>
  <si>
    <t>ASHOK</t>
  </si>
  <si>
    <t>2425</t>
  </si>
  <si>
    <t>1582</t>
  </si>
  <si>
    <t>Anjali  Dhiman</t>
  </si>
  <si>
    <t>1993-12-21</t>
  </si>
  <si>
    <t>JAI PRAKASH</t>
  </si>
  <si>
    <t>2347</t>
  </si>
  <si>
    <t>1917</t>
  </si>
  <si>
    <t>2176</t>
  </si>
  <si>
    <t>8.38</t>
  </si>
  <si>
    <t xml:space="preserve">Vinod KUMAR </t>
  </si>
  <si>
    <t>1989-06-27</t>
  </si>
  <si>
    <t>JIWAN SINGH</t>
  </si>
  <si>
    <t>663</t>
  </si>
  <si>
    <t>1320</t>
  </si>
  <si>
    <t>BABLI  YADAV</t>
  </si>
  <si>
    <t>1994-02-15</t>
  </si>
  <si>
    <t>1384</t>
  </si>
  <si>
    <t xml:space="preserve">savita  </t>
  </si>
  <si>
    <t>1995-12-09</t>
  </si>
  <si>
    <t>CHHASHA SINGH</t>
  </si>
  <si>
    <t>1902</t>
  </si>
  <si>
    <t>2490</t>
  </si>
  <si>
    <t>8.23</t>
  </si>
  <si>
    <t>2196</t>
  </si>
  <si>
    <t>1229</t>
  </si>
  <si>
    <t>LALIT  KUMAR</t>
  </si>
  <si>
    <t>1993-09-15</t>
  </si>
  <si>
    <t>ROSHAN LAL</t>
  </si>
  <si>
    <t>1861</t>
  </si>
  <si>
    <t>1418</t>
  </si>
  <si>
    <t xml:space="preserve">mohan  </t>
  </si>
  <si>
    <t>1981-01-05</t>
  </si>
  <si>
    <t>DHOOP SINGH</t>
  </si>
  <si>
    <t>769</t>
  </si>
  <si>
    <t>600</t>
  </si>
  <si>
    <t>Saloni  Kansal</t>
  </si>
  <si>
    <t>1994-07-29</t>
  </si>
  <si>
    <t>VIJAY KANSAL</t>
  </si>
  <si>
    <t>914</t>
  </si>
  <si>
    <t>1529</t>
  </si>
  <si>
    <t>1623</t>
  </si>
  <si>
    <t>7.65</t>
  </si>
  <si>
    <t>10.00</t>
  </si>
  <si>
    <t>Neha  Kalyan</t>
  </si>
  <si>
    <t>1994-12-20</t>
  </si>
  <si>
    <t>NET/GATE/GPAT/SLET/JRF (not entitled for scholarship)/Mphil.</t>
  </si>
  <si>
    <t>45% of Ent Marks</t>
  </si>
  <si>
    <t>200</t>
  </si>
  <si>
    <t xml:space="preserve">PURANMAL </t>
  </si>
  <si>
    <t>HEAD OF THE DEPARTMENT</t>
  </si>
  <si>
    <t>Roll No. Wise Merit List of URS Mathematics, 2019-20                                                                                                                                                                                                      Category - SC</t>
  </si>
  <si>
    <t>Roll No. Wise Merit List of URS Mathematics, 2019-20                                                                                                                                                                                                      Category - EWS</t>
  </si>
  <si>
    <t>Roll No. Wise Merit List of URS Mathematics, 2019-20                                                                                                                                                                                                      Category - BCB</t>
  </si>
  <si>
    <t>Roll No. Wise Merit List of URS Mathematics, 2019-20                                                                                                                                                                                                      Category - BCA</t>
  </si>
  <si>
    <t>Roll No. Wise Merit List of URS Mathematics, 2019-20                                                                                                                                                                                                      Category - All India Open</t>
  </si>
  <si>
    <t xml:space="preserve">Roll No. Wise Merit List of URS Mathematics, 2019-20                                                                                                                                                                                                      Category - Haryana General </t>
  </si>
  <si>
    <t>Roll No. Wise Merit List of Ph.D. Mathematics, 2019-20                                                                                                                                                                                                      Category - SC</t>
  </si>
  <si>
    <t>Roll No. Wise Merit List of Ph.D. Mathematics, 2019-20                                                                                                                                                                                                      Category - EWS</t>
  </si>
  <si>
    <t>Roll No. Wise Merit List of Ph.D. Mathematics, 2019-20                                                                                                                                                                                                      Category - BCB</t>
  </si>
  <si>
    <t>Roll No. Wise Merit List of Ph.D. Mathematics, 2019-20                                                                                                                                                                                                      Category - BCA</t>
  </si>
  <si>
    <t>Roll No. Wise Merit List of Ph.D. Mathematics, 2019-20                                                                                                                                                                                                      Category - All India Open</t>
  </si>
  <si>
    <t>Roll No. Wise Merit List of M.Phil. Mathematics, 2019-20                                                                                                                                                                                                      Category - SC</t>
  </si>
  <si>
    <t>Roll No. Wise Merit List of M.Phil. Mathematics, 2019-20                                                                                                                                                                                                      Category - EWS</t>
  </si>
  <si>
    <t>Roll No. Wise Merit List of M.Phil. Mathematics, 2019-20                                                                                                                                                                                                      Category - BCB</t>
  </si>
  <si>
    <t>Roll No. Wise Merit List of M.Phil. Mathematics, 2019-20                                                                                                                                                                                                      Category - BCA</t>
  </si>
  <si>
    <t>Roll No. Wise Merit List of M.Phil. Mathematics, 2019-20                                                                                                                                                                                                      Category - All India Open</t>
  </si>
  <si>
    <t xml:space="preserve">Roll No. Wise Merit List of M.Phil. Mathematics, 2019-20                                                                                                                                                                                                      Category - Haryana General </t>
  </si>
  <si>
    <t xml:space="preserve">Roll No. Wise Merit List of Ph.D. Mathematics, 2019-20                                                                                                                                                                                                      Category - Haryana General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</si>
  <si>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</si>
  <si>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</si>
  <si>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1974-09-03</t>
  </si>
  <si>
    <t>801</t>
  </si>
  <si>
    <t>1988-10-03</t>
  </si>
  <si>
    <t>1035</t>
  </si>
  <si>
    <t>1356</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</si>
  <si>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</si>
  <si>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</si>
  <si>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</si>
  <si>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</si>
  <si>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</si>
  <si>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</si>
  <si>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</si>
  <si>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</si>
  <si>
    <t xml:space="preserve">NOTE.                                                                                                                                                                                                                                                                                                                                      1.  The candidates are required to physically attend the counselling on 27/11/2019 (10:00 A.M.) with all original documents for admission.                                                                                                                                                                                                                                                                        2.  Candidate's position in this list and claim for admission stands only subject to the verification of original documents to meet the eligibility criteria for the course.                                                                                                                                    3. Any correction / discrepancy in details should be informed to the office of undersigned upto 5:00 P.M. on 26/11/2019.                                                                                                                 </t>
  </si>
</sst>
</file>

<file path=xl/styles.xml><?xml version="1.0" encoding="utf-8"?>
<styleSheet xmlns="http://schemas.openxmlformats.org/spreadsheetml/2006/main">
  <numFmts count="3">
    <numFmt numFmtId="164" formatCode="0.0000"/>
    <numFmt numFmtId="165" formatCode="0.000"/>
    <numFmt numFmtId="166" formatCode="mm/dd/yy;@"/>
  </numFmts>
  <fonts count="11">
    <font>
      <sz val="11"/>
      <color theme="1"/>
      <name val="Calibri"/>
      <family val="2"/>
      <scheme val="minor"/>
    </font>
    <font>
      <sz val="9"/>
      <name val="Calibri"/>
      <family val="2"/>
      <scheme val="minor"/>
    </font>
    <font>
      <b/>
      <sz val="9"/>
      <name val="Calibri"/>
      <family val="2"/>
      <scheme val="minor"/>
    </font>
    <font>
      <sz val="11"/>
      <name val="Calibri"/>
      <family val="2"/>
      <scheme val="minor"/>
    </font>
    <font>
      <sz val="8"/>
      <name val="Calibri"/>
      <family val="2"/>
      <scheme val="minor"/>
    </font>
    <font>
      <b/>
      <sz val="8"/>
      <name val="Calibri"/>
      <family val="2"/>
      <scheme val="minor"/>
    </font>
    <font>
      <sz val="8"/>
      <color theme="1"/>
      <name val="Calibri"/>
      <family val="2"/>
      <scheme val="minor"/>
    </font>
    <font>
      <b/>
      <sz val="16"/>
      <name val="Arial"/>
      <family val="2"/>
    </font>
    <font>
      <sz val="12"/>
      <name val="Arial"/>
      <family val="2"/>
    </font>
    <font>
      <b/>
      <sz val="12"/>
      <name val="Arial"/>
      <family val="2"/>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0"/>
        <bgColor theme="9" tint="0.79998168889431442"/>
      </patternFill>
    </fill>
    <fill>
      <patternFill patternType="solid">
        <fgColor theme="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1" fillId="2" borderId="1" xfId="0" applyFont="1" applyFill="1" applyBorder="1" applyAlignment="1">
      <alignment wrapText="1"/>
    </xf>
    <xf numFmtId="0" fontId="1" fillId="2" borderId="1"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1" fillId="4"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1" xfId="0" applyFont="1" applyFill="1" applyBorder="1"/>
    <xf numFmtId="0" fontId="1" fillId="5" borderId="1" xfId="0" applyFont="1" applyFill="1" applyBorder="1" applyAlignment="1">
      <alignment wrapText="1"/>
    </xf>
    <xf numFmtId="0" fontId="1" fillId="5" borderId="1" xfId="0" applyFont="1" applyFill="1" applyBorder="1" applyAlignment="1">
      <alignment horizontal="center" wrapText="1"/>
    </xf>
    <xf numFmtId="0" fontId="1" fillId="5" borderId="1" xfId="0" applyNumberFormat="1" applyFont="1" applyFill="1" applyBorder="1" applyAlignment="1">
      <alignment horizontal="center" wrapText="1"/>
    </xf>
    <xf numFmtId="0" fontId="1" fillId="5" borderId="1" xfId="0" applyFont="1" applyFill="1" applyBorder="1" applyAlignment="1">
      <alignment horizontal="left" wrapText="1"/>
    </xf>
    <xf numFmtId="1" fontId="1" fillId="2" borderId="1" xfId="0" applyNumberFormat="1" applyFont="1" applyFill="1" applyBorder="1" applyAlignment="1">
      <alignment wrapText="1"/>
    </xf>
    <xf numFmtId="1"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0" fontId="3" fillId="2" borderId="0" xfId="0" applyFont="1" applyFill="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4" fillId="2" borderId="1" xfId="0" applyFont="1" applyFill="1" applyBorder="1"/>
    <xf numFmtId="0" fontId="4" fillId="2" borderId="1" xfId="0" applyFont="1" applyFill="1" applyBorder="1" applyAlignment="1">
      <alignment wrapText="1"/>
    </xf>
    <xf numFmtId="0" fontId="5" fillId="3" borderId="1" xfId="0" applyFont="1" applyFill="1" applyBorder="1" applyAlignment="1">
      <alignment wrapText="1"/>
    </xf>
    <xf numFmtId="0" fontId="4" fillId="2" borderId="1" xfId="0" applyNumberFormat="1" applyFont="1" applyFill="1" applyBorder="1" applyAlignment="1">
      <alignment horizontal="left" wrapText="1"/>
    </xf>
    <xf numFmtId="0" fontId="4" fillId="4" borderId="1" xfId="0" applyNumberFormat="1" applyFont="1" applyFill="1" applyBorder="1" applyAlignment="1">
      <alignment horizontal="left" wrapText="1"/>
    </xf>
    <xf numFmtId="0" fontId="4" fillId="4" borderId="1" xfId="0" applyNumberFormat="1" applyFont="1" applyFill="1" applyBorder="1" applyAlignment="1">
      <alignment horizontal="center" wrapText="1"/>
    </xf>
    <xf numFmtId="0" fontId="4" fillId="4" borderId="2" xfId="0" applyNumberFormat="1" applyFont="1" applyFill="1" applyBorder="1" applyAlignment="1">
      <alignment horizontal="left" wrapText="1"/>
    </xf>
    <xf numFmtId="0" fontId="4" fillId="4" borderId="2" xfId="0" applyNumberFormat="1" applyFont="1" applyFill="1" applyBorder="1" applyAlignment="1">
      <alignment horizontal="center" wrapText="1"/>
    </xf>
    <xf numFmtId="166" fontId="4" fillId="2" borderId="1" xfId="0" applyNumberFormat="1" applyFont="1" applyFill="1" applyBorder="1" applyAlignment="1">
      <alignment wrapText="1"/>
    </xf>
    <xf numFmtId="0" fontId="4" fillId="2" borderId="1" xfId="0" applyFont="1" applyFill="1" applyBorder="1" applyAlignment="1">
      <alignment horizontal="left" wrapText="1"/>
    </xf>
    <xf numFmtId="0" fontId="4" fillId="2" borderId="1" xfId="0" applyFont="1" applyFill="1" applyBorder="1" applyAlignment="1">
      <alignment horizontal="left"/>
    </xf>
    <xf numFmtId="1" fontId="4" fillId="2" borderId="1" xfId="0" applyNumberFormat="1" applyFont="1" applyFill="1" applyBorder="1" applyAlignment="1">
      <alignment horizontal="center"/>
    </xf>
    <xf numFmtId="164" fontId="4" fillId="2" borderId="2" xfId="0" applyNumberFormat="1" applyFont="1" applyFill="1" applyBorder="1" applyAlignment="1">
      <alignment horizontal="left"/>
    </xf>
    <xf numFmtId="164" fontId="4" fillId="2" borderId="2" xfId="0" applyNumberFormat="1" applyFont="1" applyFill="1" applyBorder="1" applyAlignment="1">
      <alignment horizontal="center"/>
    </xf>
    <xf numFmtId="0" fontId="4" fillId="5" borderId="1" xfId="0" applyFont="1" applyFill="1" applyBorder="1"/>
    <xf numFmtId="0" fontId="4" fillId="5" borderId="1" xfId="0" applyFont="1" applyFill="1" applyBorder="1" applyAlignment="1">
      <alignment wrapText="1"/>
    </xf>
    <xf numFmtId="166" fontId="4" fillId="5" borderId="1" xfId="0" applyNumberFormat="1" applyFont="1" applyFill="1" applyBorder="1" applyAlignment="1">
      <alignment wrapText="1"/>
    </xf>
    <xf numFmtId="0" fontId="4" fillId="5" borderId="1" xfId="0" applyFont="1" applyFill="1" applyBorder="1" applyAlignment="1">
      <alignment horizontal="left" wrapText="1"/>
    </xf>
    <xf numFmtId="0" fontId="4" fillId="5" borderId="1" xfId="0" applyFont="1" applyFill="1" applyBorder="1" applyAlignment="1">
      <alignment horizontal="left"/>
    </xf>
    <xf numFmtId="164" fontId="4" fillId="5" borderId="2" xfId="0" applyNumberFormat="1" applyFont="1" applyFill="1" applyBorder="1" applyAlignment="1">
      <alignment horizontal="left"/>
    </xf>
    <xf numFmtId="0" fontId="3" fillId="2" borderId="0" xfId="0" applyFont="1" applyFill="1" applyAlignment="1">
      <alignment horizontal="center"/>
    </xf>
    <xf numFmtId="0" fontId="3" fillId="2" borderId="1" xfId="0" applyFont="1" applyFill="1" applyBorder="1"/>
    <xf numFmtId="164" fontId="5" fillId="3" borderId="1" xfId="0" applyNumberFormat="1" applyFont="1" applyFill="1" applyBorder="1" applyAlignment="1">
      <alignment wrapText="1"/>
    </xf>
    <xf numFmtId="164" fontId="4" fillId="2" borderId="1" xfId="0" applyNumberFormat="1" applyFont="1" applyFill="1" applyBorder="1"/>
    <xf numFmtId="164" fontId="3" fillId="2" borderId="0" xfId="0" applyNumberFormat="1" applyFont="1" applyFill="1"/>
    <xf numFmtId="164" fontId="4" fillId="2" borderId="1" xfId="0" applyNumberFormat="1" applyFont="1" applyFill="1" applyBorder="1" applyAlignment="1">
      <alignment wrapText="1"/>
    </xf>
    <xf numFmtId="165" fontId="4" fillId="4" borderId="1" xfId="0" applyNumberFormat="1" applyFont="1" applyFill="1" applyBorder="1" applyAlignment="1">
      <alignment horizontal="center" wrapText="1"/>
    </xf>
    <xf numFmtId="165" fontId="4" fillId="2" borderId="1" xfId="0" applyNumberFormat="1" applyFont="1" applyFill="1" applyBorder="1" applyAlignment="1">
      <alignment horizontal="center"/>
    </xf>
    <xf numFmtId="165" fontId="3" fillId="2" borderId="0" xfId="0" applyNumberFormat="1" applyFont="1" applyFill="1" applyAlignment="1">
      <alignment horizontal="center"/>
    </xf>
    <xf numFmtId="165" fontId="4" fillId="2" borderId="1" xfId="0" applyNumberFormat="1" applyFont="1" applyFill="1" applyBorder="1" applyAlignment="1">
      <alignment horizontal="left" wrapText="1"/>
    </xf>
    <xf numFmtId="165" fontId="3" fillId="2" borderId="0" xfId="0" applyNumberFormat="1" applyFont="1" applyFill="1"/>
    <xf numFmtId="0" fontId="4" fillId="2" borderId="4" xfId="0" applyNumberFormat="1" applyFont="1" applyFill="1" applyBorder="1" applyAlignment="1">
      <alignment horizontal="left" wrapText="1"/>
    </xf>
    <xf numFmtId="1" fontId="6" fillId="2" borderId="1" xfId="0" applyNumberFormat="1" applyFont="1" applyFill="1" applyBorder="1"/>
    <xf numFmtId="1" fontId="4" fillId="2" borderId="4" xfId="0" applyNumberFormat="1" applyFont="1" applyFill="1" applyBorder="1" applyAlignment="1">
      <alignment horizontal="center"/>
    </xf>
    <xf numFmtId="0" fontId="0" fillId="2" borderId="1" xfId="0" applyFill="1" applyBorder="1"/>
    <xf numFmtId="0" fontId="0" fillId="0" borderId="0" xfId="0" applyAlignment="1">
      <alignment vertical="top"/>
    </xf>
    <xf numFmtId="0" fontId="8" fillId="0" borderId="0" xfId="0" applyNumberFormat="1" applyFont="1" applyBorder="1" applyAlignment="1">
      <alignment vertical="top" wrapText="1"/>
    </xf>
    <xf numFmtId="4" fontId="10" fillId="0" borderId="0" xfId="0" applyNumberFormat="1" applyFont="1" applyBorder="1" applyAlignment="1">
      <alignment vertical="top" wrapText="1"/>
    </xf>
    <xf numFmtId="0" fontId="0" fillId="2" borderId="6" xfId="0" applyFill="1" applyBorder="1"/>
    <xf numFmtId="0" fontId="0" fillId="2" borderId="7" xfId="0" applyFill="1" applyBorder="1"/>
    <xf numFmtId="0" fontId="4" fillId="2" borderId="0" xfId="0" applyFont="1" applyFill="1"/>
    <xf numFmtId="0" fontId="6" fillId="5" borderId="1" xfId="0" applyFont="1" applyFill="1" applyBorder="1"/>
    <xf numFmtId="0" fontId="6" fillId="5" borderId="1" xfId="0" applyFont="1" applyFill="1" applyBorder="1" applyAlignment="1">
      <alignment wrapText="1"/>
    </xf>
    <xf numFmtId="0" fontId="4" fillId="4" borderId="4" xfId="0" applyNumberFormat="1" applyFont="1" applyFill="1" applyBorder="1" applyAlignment="1">
      <alignment horizontal="left" wrapText="1"/>
    </xf>
    <xf numFmtId="1" fontId="6" fillId="2" borderId="4" xfId="0" applyNumberFormat="1" applyFont="1" applyFill="1" applyBorder="1"/>
    <xf numFmtId="164" fontId="4" fillId="2" borderId="1" xfId="0" applyNumberFormat="1" applyFont="1" applyFill="1" applyBorder="1" applyAlignment="1">
      <alignment horizontal="left"/>
    </xf>
    <xf numFmtId="164" fontId="4" fillId="5" borderId="1" xfId="0" applyNumberFormat="1" applyFont="1" applyFill="1" applyBorder="1" applyAlignment="1">
      <alignment horizontal="left"/>
    </xf>
    <xf numFmtId="0" fontId="7" fillId="0" borderId="3" xfId="0" applyFont="1" applyBorder="1" applyAlignment="1">
      <alignment horizontal="center" vertical="top" wrapText="1"/>
    </xf>
    <xf numFmtId="0" fontId="9" fillId="0" borderId="5"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4" fontId="10" fillId="0" borderId="5" xfId="0" applyNumberFormat="1" applyFont="1" applyBorder="1" applyAlignment="1">
      <alignment horizontal="right" vertical="top" wrapText="1"/>
    </xf>
    <xf numFmtId="4" fontId="10" fillId="0" borderId="0" xfId="0" applyNumberFormat="1" applyFont="1" applyBorder="1" applyAlignment="1">
      <alignment horizontal="right" vertical="top" wrapText="1"/>
    </xf>
  </cellXfs>
  <cellStyles count="1">
    <cellStyle name="Normal" xfId="0" builtinId="0"/>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74"/>
  <sheetViews>
    <sheetView topLeftCell="A63" workbookViewId="0">
      <selection activeCell="A73" sqref="A73:T73"/>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4.42578125" customWidth="1"/>
    <col min="14" max="14" width="5" customWidth="1"/>
    <col min="15" max="15" width="3.7109375" customWidth="1"/>
    <col min="16" max="16" width="5.28515625" customWidth="1"/>
    <col min="17" max="17" width="4.42578125" customWidth="1"/>
    <col min="18" max="18" width="4.140625" customWidth="1"/>
    <col min="19" max="19" width="7.28515625" customWidth="1"/>
    <col min="20" max="20" width="5.5703125" customWidth="1"/>
  </cols>
  <sheetData>
    <row r="1" spans="1:20" s="54" customFormat="1" ht="45.75" customHeight="1">
      <c r="A1" s="66" t="s">
        <v>1220</v>
      </c>
      <c r="B1" s="66"/>
      <c r="C1" s="66"/>
      <c r="D1" s="66"/>
      <c r="E1" s="66"/>
      <c r="F1" s="66"/>
      <c r="G1" s="66"/>
      <c r="H1" s="66"/>
      <c r="I1" s="66"/>
      <c r="J1" s="66"/>
      <c r="K1" s="66"/>
      <c r="L1" s="66"/>
      <c r="M1" s="66"/>
      <c r="N1" s="66"/>
      <c r="O1" s="66"/>
      <c r="P1" s="66"/>
      <c r="Q1" s="66"/>
      <c r="R1" s="66"/>
      <c r="S1" s="66"/>
      <c r="T1" s="66"/>
    </row>
    <row r="2" spans="1:20" s="1" customFormat="1" ht="63" customHeight="1">
      <c r="A2" s="3" t="s">
        <v>0</v>
      </c>
      <c r="B2" s="4" t="s">
        <v>1</v>
      </c>
      <c r="C2" s="5" t="s">
        <v>2</v>
      </c>
      <c r="D2" s="4" t="s">
        <v>3</v>
      </c>
      <c r="E2" s="4" t="s">
        <v>4</v>
      </c>
      <c r="F2" s="4" t="s">
        <v>5</v>
      </c>
      <c r="G2" s="4" t="s">
        <v>6</v>
      </c>
      <c r="H2" s="4" t="s">
        <v>7</v>
      </c>
      <c r="I2" s="5" t="s">
        <v>8</v>
      </c>
      <c r="J2" s="5" t="s">
        <v>9</v>
      </c>
      <c r="K2" s="5" t="s">
        <v>10</v>
      </c>
      <c r="L2" s="5" t="s">
        <v>11</v>
      </c>
      <c r="M2" s="6" t="s">
        <v>12</v>
      </c>
      <c r="N2" s="7" t="s">
        <v>13</v>
      </c>
      <c r="O2" s="6" t="s">
        <v>14</v>
      </c>
      <c r="P2" s="6" t="s">
        <v>15</v>
      </c>
      <c r="Q2" s="6" t="s">
        <v>16</v>
      </c>
      <c r="R2" s="6" t="s">
        <v>17</v>
      </c>
      <c r="S2" s="7" t="s">
        <v>18</v>
      </c>
      <c r="T2" s="3" t="s">
        <v>19</v>
      </c>
    </row>
    <row r="3" spans="1:20" s="16" customFormat="1" ht="24.75">
      <c r="A3" s="8">
        <v>1</v>
      </c>
      <c r="B3" s="9">
        <v>160774</v>
      </c>
      <c r="C3" s="10">
        <v>1222190003</v>
      </c>
      <c r="D3" s="9" t="s">
        <v>20</v>
      </c>
      <c r="E3" s="9" t="s">
        <v>21</v>
      </c>
      <c r="F3" s="9" t="s">
        <v>22</v>
      </c>
      <c r="G3" s="9" t="s">
        <v>23</v>
      </c>
      <c r="H3" s="9"/>
      <c r="I3" s="11">
        <v>53.8</v>
      </c>
      <c r="J3" s="10">
        <f t="shared" ref="J3:J66" si="0">I3/10</f>
        <v>5.38</v>
      </c>
      <c r="K3" s="11">
        <v>59.3</v>
      </c>
      <c r="L3" s="10">
        <f t="shared" ref="L3:L66" si="1">K3/5</f>
        <v>11.86</v>
      </c>
      <c r="M3" s="12">
        <v>5</v>
      </c>
      <c r="N3" s="12">
        <v>30</v>
      </c>
      <c r="O3" s="12">
        <v>35</v>
      </c>
      <c r="P3" s="13" t="s">
        <v>24</v>
      </c>
      <c r="Q3" s="14">
        <f>P3*0.4</f>
        <v>10.668000000000001</v>
      </c>
      <c r="R3" s="14">
        <f>MAX(Q3,O3,N3)</f>
        <v>35</v>
      </c>
      <c r="S3" s="12">
        <v>10</v>
      </c>
      <c r="T3" s="15">
        <f>J3+L3+M3+R3+S3</f>
        <v>67.239999999999995</v>
      </c>
    </row>
    <row r="4" spans="1:20" s="16" customFormat="1" ht="24.75">
      <c r="A4" s="8">
        <v>2</v>
      </c>
      <c r="B4" s="2">
        <v>159763</v>
      </c>
      <c r="C4" s="17">
        <v>1222190010</v>
      </c>
      <c r="D4" s="2" t="s">
        <v>25</v>
      </c>
      <c r="E4" s="2" t="s">
        <v>26</v>
      </c>
      <c r="F4" s="2" t="s">
        <v>27</v>
      </c>
      <c r="G4" s="2" t="s">
        <v>28</v>
      </c>
      <c r="H4" s="2"/>
      <c r="I4" s="17" t="s">
        <v>29</v>
      </c>
      <c r="J4" s="10">
        <f t="shared" si="0"/>
        <v>7.4219999999999997</v>
      </c>
      <c r="K4" s="17" t="s">
        <v>30</v>
      </c>
      <c r="L4" s="10">
        <f t="shared" si="1"/>
        <v>13.741999999999999</v>
      </c>
      <c r="M4" s="12">
        <v>5</v>
      </c>
      <c r="N4" s="18">
        <v>0</v>
      </c>
      <c r="O4" s="18">
        <v>0</v>
      </c>
      <c r="P4" s="13" t="s">
        <v>31</v>
      </c>
      <c r="Q4" s="14">
        <f t="shared" ref="Q4:Q67" si="2">P4*0.4</f>
        <v>25.6</v>
      </c>
      <c r="R4" s="14">
        <f t="shared" ref="R4:R67" si="3">MAX(Q4,O4,N4)</f>
        <v>25.6</v>
      </c>
      <c r="S4" s="18">
        <v>0</v>
      </c>
      <c r="T4" s="15">
        <f t="shared" ref="T4:T67" si="4">J4+L4+M4+R4+S4</f>
        <v>51.763999999999996</v>
      </c>
    </row>
    <row r="5" spans="1:20" s="16" customFormat="1">
      <c r="A5" s="8">
        <v>3</v>
      </c>
      <c r="B5" s="2">
        <v>163710</v>
      </c>
      <c r="C5" s="17">
        <v>1222190011</v>
      </c>
      <c r="D5" s="2" t="s">
        <v>25</v>
      </c>
      <c r="E5" s="2" t="s">
        <v>32</v>
      </c>
      <c r="F5" s="2" t="s">
        <v>33</v>
      </c>
      <c r="G5" s="2" t="s">
        <v>28</v>
      </c>
      <c r="H5" s="2"/>
      <c r="I5" s="17" t="s">
        <v>34</v>
      </c>
      <c r="J5" s="17">
        <f t="shared" si="0"/>
        <v>5</v>
      </c>
      <c r="K5" s="17">
        <v>61.15</v>
      </c>
      <c r="L5" s="10">
        <f t="shared" si="1"/>
        <v>12.23</v>
      </c>
      <c r="M5" s="18"/>
      <c r="N5" s="18"/>
      <c r="O5" s="18"/>
      <c r="P5" s="13" t="s">
        <v>35</v>
      </c>
      <c r="Q5" s="14">
        <f t="shared" si="2"/>
        <v>24.532</v>
      </c>
      <c r="R5" s="14">
        <f t="shared" si="3"/>
        <v>24.532</v>
      </c>
      <c r="S5" s="18"/>
      <c r="T5" s="15">
        <f t="shared" si="4"/>
        <v>41.762</v>
      </c>
    </row>
    <row r="6" spans="1:20" s="16" customFormat="1" ht="24.75">
      <c r="A6" s="8">
        <v>4</v>
      </c>
      <c r="B6" s="9">
        <v>159881</v>
      </c>
      <c r="C6" s="10">
        <v>1222190016</v>
      </c>
      <c r="D6" s="9" t="s">
        <v>36</v>
      </c>
      <c r="E6" s="9" t="s">
        <v>37</v>
      </c>
      <c r="F6" s="9" t="s">
        <v>38</v>
      </c>
      <c r="G6" s="9" t="s">
        <v>39</v>
      </c>
      <c r="H6" s="9"/>
      <c r="I6" s="10" t="s">
        <v>40</v>
      </c>
      <c r="J6" s="10">
        <f t="shared" si="0"/>
        <v>6.6540000000000008</v>
      </c>
      <c r="K6" s="10" t="s">
        <v>41</v>
      </c>
      <c r="L6" s="10">
        <f t="shared" si="1"/>
        <v>12.586</v>
      </c>
      <c r="M6" s="12"/>
      <c r="N6" s="12"/>
      <c r="O6" s="12"/>
      <c r="P6" s="13" t="s">
        <v>42</v>
      </c>
      <c r="Q6" s="14">
        <f t="shared" si="2"/>
        <v>21.868000000000002</v>
      </c>
      <c r="R6" s="14">
        <f t="shared" si="3"/>
        <v>21.868000000000002</v>
      </c>
      <c r="S6" s="12"/>
      <c r="T6" s="15">
        <f t="shared" si="4"/>
        <v>41.108000000000004</v>
      </c>
    </row>
    <row r="7" spans="1:20" s="16" customFormat="1" ht="24.75">
      <c r="A7" s="8">
        <v>5</v>
      </c>
      <c r="B7" s="9">
        <v>163627</v>
      </c>
      <c r="C7" s="10">
        <v>1222190017</v>
      </c>
      <c r="D7" s="9" t="s">
        <v>43</v>
      </c>
      <c r="E7" s="9" t="s">
        <v>44</v>
      </c>
      <c r="F7" s="9" t="s">
        <v>45</v>
      </c>
      <c r="G7" s="9" t="s">
        <v>23</v>
      </c>
      <c r="H7" s="9"/>
      <c r="I7" s="10" t="s">
        <v>46</v>
      </c>
      <c r="J7" s="17">
        <f t="shared" si="0"/>
        <v>6.9030000000000005</v>
      </c>
      <c r="K7" s="10" t="s">
        <v>47</v>
      </c>
      <c r="L7" s="10">
        <f t="shared" si="1"/>
        <v>13.128</v>
      </c>
      <c r="M7" s="12">
        <v>5</v>
      </c>
      <c r="N7" s="12">
        <v>0</v>
      </c>
      <c r="O7" s="12">
        <v>0</v>
      </c>
      <c r="P7" s="13" t="s">
        <v>48</v>
      </c>
      <c r="Q7" s="14">
        <f t="shared" si="2"/>
        <v>20.268000000000001</v>
      </c>
      <c r="R7" s="14">
        <f t="shared" si="3"/>
        <v>20.268000000000001</v>
      </c>
      <c r="S7" s="12">
        <v>0</v>
      </c>
      <c r="T7" s="15">
        <f t="shared" si="4"/>
        <v>45.298999999999999</v>
      </c>
    </row>
    <row r="8" spans="1:20" s="16" customFormat="1" ht="24.75">
      <c r="A8" s="8">
        <v>6</v>
      </c>
      <c r="B8" s="9">
        <v>160579</v>
      </c>
      <c r="C8" s="10">
        <v>1222190018</v>
      </c>
      <c r="D8" s="9" t="s">
        <v>49</v>
      </c>
      <c r="E8" s="9" t="s">
        <v>50</v>
      </c>
      <c r="F8" s="9" t="s">
        <v>51</v>
      </c>
      <c r="G8" s="9" t="s">
        <v>52</v>
      </c>
      <c r="H8" s="9"/>
      <c r="I8" s="10">
        <v>74.067999999999998</v>
      </c>
      <c r="J8" s="10">
        <f t="shared" si="0"/>
        <v>7.4067999999999996</v>
      </c>
      <c r="K8" s="10" t="s">
        <v>53</v>
      </c>
      <c r="L8" s="10">
        <f t="shared" si="1"/>
        <v>15.330000000000002</v>
      </c>
      <c r="M8" s="12">
        <v>5</v>
      </c>
      <c r="N8" s="12">
        <v>0</v>
      </c>
      <c r="O8" s="12">
        <v>35</v>
      </c>
      <c r="P8" s="13" t="s">
        <v>54</v>
      </c>
      <c r="Q8" s="14">
        <f t="shared" si="2"/>
        <v>22.400000000000002</v>
      </c>
      <c r="R8" s="14">
        <f t="shared" si="3"/>
        <v>35</v>
      </c>
      <c r="S8" s="12">
        <v>0</v>
      </c>
      <c r="T8" s="15">
        <f t="shared" si="4"/>
        <v>62.736800000000002</v>
      </c>
    </row>
    <row r="9" spans="1:20" s="16" customFormat="1">
      <c r="A9" s="8">
        <v>7</v>
      </c>
      <c r="B9" s="9">
        <v>162330</v>
      </c>
      <c r="C9" s="10">
        <v>1222190051</v>
      </c>
      <c r="D9" s="9" t="s">
        <v>55</v>
      </c>
      <c r="E9" s="9" t="s">
        <v>56</v>
      </c>
      <c r="F9" s="9" t="s">
        <v>57</v>
      </c>
      <c r="G9" s="9" t="s">
        <v>28</v>
      </c>
      <c r="H9" s="9"/>
      <c r="I9" s="10">
        <v>57.689</v>
      </c>
      <c r="J9" s="17">
        <f t="shared" si="0"/>
        <v>5.7689000000000004</v>
      </c>
      <c r="K9" s="10" t="s">
        <v>58</v>
      </c>
      <c r="L9" s="10">
        <f t="shared" si="1"/>
        <v>11.92</v>
      </c>
      <c r="M9" s="12">
        <v>5</v>
      </c>
      <c r="N9" s="12">
        <v>30</v>
      </c>
      <c r="O9" s="12">
        <v>35</v>
      </c>
      <c r="P9" s="13" t="s">
        <v>59</v>
      </c>
      <c r="Q9" s="14">
        <f t="shared" si="2"/>
        <v>20.8</v>
      </c>
      <c r="R9" s="14">
        <f t="shared" si="3"/>
        <v>35</v>
      </c>
      <c r="S9" s="12">
        <v>0</v>
      </c>
      <c r="T9" s="15">
        <f t="shared" si="4"/>
        <v>57.688900000000004</v>
      </c>
    </row>
    <row r="10" spans="1:20" s="16" customFormat="1" ht="36.75">
      <c r="A10" s="8">
        <v>8</v>
      </c>
      <c r="B10" s="9">
        <v>160936</v>
      </c>
      <c r="C10" s="10">
        <v>1222190053</v>
      </c>
      <c r="D10" s="9" t="s">
        <v>60</v>
      </c>
      <c r="E10" s="9" t="s">
        <v>61</v>
      </c>
      <c r="F10" s="9" t="s">
        <v>62</v>
      </c>
      <c r="G10" s="9" t="s">
        <v>52</v>
      </c>
      <c r="H10" s="9"/>
      <c r="I10" s="10" t="s">
        <v>63</v>
      </c>
      <c r="J10" s="10">
        <f t="shared" si="0"/>
        <v>6.7249999999999996</v>
      </c>
      <c r="K10" s="10" t="s">
        <v>64</v>
      </c>
      <c r="L10" s="10">
        <f t="shared" si="1"/>
        <v>12.11</v>
      </c>
      <c r="M10" s="12">
        <v>5</v>
      </c>
      <c r="N10" s="12">
        <v>30</v>
      </c>
      <c r="O10" s="12">
        <v>0</v>
      </c>
      <c r="P10" s="13" t="s">
        <v>65</v>
      </c>
      <c r="Q10" s="14">
        <f t="shared" si="2"/>
        <v>28.268000000000001</v>
      </c>
      <c r="R10" s="14">
        <f t="shared" si="3"/>
        <v>30</v>
      </c>
      <c r="S10" s="12">
        <v>0</v>
      </c>
      <c r="T10" s="15">
        <f t="shared" si="4"/>
        <v>53.835000000000001</v>
      </c>
    </row>
    <row r="11" spans="1:20" s="16" customFormat="1" ht="36.75">
      <c r="A11" s="8">
        <v>9</v>
      </c>
      <c r="B11" s="9">
        <v>160398</v>
      </c>
      <c r="C11" s="10">
        <v>1222190054</v>
      </c>
      <c r="D11" s="9" t="s">
        <v>66</v>
      </c>
      <c r="E11" s="9" t="s">
        <v>67</v>
      </c>
      <c r="F11" s="9" t="s">
        <v>68</v>
      </c>
      <c r="G11" s="9" t="s">
        <v>52</v>
      </c>
      <c r="H11" s="9"/>
      <c r="I11" s="10" t="s">
        <v>69</v>
      </c>
      <c r="J11" s="17">
        <f t="shared" si="0"/>
        <v>7.7969999999999997</v>
      </c>
      <c r="K11" s="10" t="s">
        <v>70</v>
      </c>
      <c r="L11" s="10">
        <f t="shared" si="1"/>
        <v>14.965999999999999</v>
      </c>
      <c r="M11" s="12"/>
      <c r="N11" s="12"/>
      <c r="O11" s="12"/>
      <c r="P11" s="13" t="s">
        <v>42</v>
      </c>
      <c r="Q11" s="14">
        <f t="shared" si="2"/>
        <v>21.868000000000002</v>
      </c>
      <c r="R11" s="14">
        <f t="shared" si="3"/>
        <v>21.868000000000002</v>
      </c>
      <c r="S11" s="12"/>
      <c r="T11" s="15">
        <f t="shared" si="4"/>
        <v>44.631</v>
      </c>
    </row>
    <row r="12" spans="1:20" s="16" customFormat="1" ht="24.75">
      <c r="A12" s="8">
        <v>10</v>
      </c>
      <c r="B12" s="9">
        <v>160707</v>
      </c>
      <c r="C12" s="10">
        <v>1222190055</v>
      </c>
      <c r="D12" s="9" t="s">
        <v>71</v>
      </c>
      <c r="E12" s="9" t="s">
        <v>72</v>
      </c>
      <c r="F12" s="9" t="s">
        <v>73</v>
      </c>
      <c r="G12" s="9" t="s">
        <v>39</v>
      </c>
      <c r="H12" s="9"/>
      <c r="I12" s="10" t="s">
        <v>74</v>
      </c>
      <c r="J12" s="10">
        <f t="shared" si="0"/>
        <v>7.5190000000000001</v>
      </c>
      <c r="K12" s="10" t="s">
        <v>75</v>
      </c>
      <c r="L12" s="10">
        <f t="shared" si="1"/>
        <v>15.430000000000001</v>
      </c>
      <c r="M12" s="12">
        <v>5</v>
      </c>
      <c r="N12" s="12">
        <v>0</v>
      </c>
      <c r="O12" s="12">
        <v>35</v>
      </c>
      <c r="P12" s="13" t="s">
        <v>76</v>
      </c>
      <c r="Q12" s="14">
        <f t="shared" si="2"/>
        <v>19.200000000000003</v>
      </c>
      <c r="R12" s="14">
        <f t="shared" si="3"/>
        <v>35</v>
      </c>
      <c r="S12" s="12">
        <v>0</v>
      </c>
      <c r="T12" s="15">
        <f t="shared" si="4"/>
        <v>62.948999999999998</v>
      </c>
    </row>
    <row r="13" spans="1:20" s="16" customFormat="1" ht="24.75">
      <c r="A13" s="8">
        <v>11</v>
      </c>
      <c r="B13" s="9">
        <v>160643</v>
      </c>
      <c r="C13" s="10">
        <v>1222190060</v>
      </c>
      <c r="D13" s="9" t="s">
        <v>77</v>
      </c>
      <c r="E13" s="9" t="s">
        <v>78</v>
      </c>
      <c r="F13" s="9" t="s">
        <v>79</v>
      </c>
      <c r="G13" s="9" t="s">
        <v>52</v>
      </c>
      <c r="H13" s="9"/>
      <c r="I13" s="10" t="s">
        <v>80</v>
      </c>
      <c r="J13" s="17">
        <f t="shared" si="0"/>
        <v>8.8480000000000008</v>
      </c>
      <c r="K13" s="10" t="s">
        <v>81</v>
      </c>
      <c r="L13" s="10">
        <f t="shared" si="1"/>
        <v>16.850000000000001</v>
      </c>
      <c r="M13" s="12">
        <v>5</v>
      </c>
      <c r="N13" s="12">
        <v>30</v>
      </c>
      <c r="O13" s="12">
        <v>35</v>
      </c>
      <c r="P13" s="13" t="s">
        <v>82</v>
      </c>
      <c r="Q13" s="14">
        <f t="shared" si="2"/>
        <v>24</v>
      </c>
      <c r="R13" s="14">
        <f t="shared" si="3"/>
        <v>35</v>
      </c>
      <c r="S13" s="12">
        <v>0</v>
      </c>
      <c r="T13" s="15">
        <f t="shared" si="4"/>
        <v>65.698000000000008</v>
      </c>
    </row>
    <row r="14" spans="1:20" s="16" customFormat="1">
      <c r="A14" s="8">
        <v>12</v>
      </c>
      <c r="B14" s="9">
        <v>163941</v>
      </c>
      <c r="C14" s="10">
        <v>1222190061</v>
      </c>
      <c r="D14" s="9" t="s">
        <v>83</v>
      </c>
      <c r="E14" s="9" t="s">
        <v>84</v>
      </c>
      <c r="F14" s="9" t="s">
        <v>85</v>
      </c>
      <c r="G14" s="9" t="s">
        <v>52</v>
      </c>
      <c r="H14" s="9"/>
      <c r="I14" s="10">
        <v>79.206000000000003</v>
      </c>
      <c r="J14" s="10">
        <f t="shared" si="0"/>
        <v>7.9206000000000003</v>
      </c>
      <c r="K14" s="10" t="s">
        <v>86</v>
      </c>
      <c r="L14" s="10">
        <f t="shared" si="1"/>
        <v>16.419999999999998</v>
      </c>
      <c r="M14" s="12">
        <v>5</v>
      </c>
      <c r="N14" s="12">
        <v>30</v>
      </c>
      <c r="O14" s="12">
        <v>0</v>
      </c>
      <c r="P14" s="13" t="s">
        <v>65</v>
      </c>
      <c r="Q14" s="14">
        <f t="shared" si="2"/>
        <v>28.268000000000001</v>
      </c>
      <c r="R14" s="14">
        <f t="shared" si="3"/>
        <v>30</v>
      </c>
      <c r="S14" s="12">
        <v>0</v>
      </c>
      <c r="T14" s="15">
        <f t="shared" si="4"/>
        <v>59.340599999999995</v>
      </c>
    </row>
    <row r="15" spans="1:20" s="16" customFormat="1" ht="24.75">
      <c r="A15" s="8">
        <v>13</v>
      </c>
      <c r="B15" s="2">
        <v>159878</v>
      </c>
      <c r="C15" s="17">
        <v>1222190064</v>
      </c>
      <c r="D15" s="2" t="s">
        <v>87</v>
      </c>
      <c r="E15" s="2" t="s">
        <v>88</v>
      </c>
      <c r="F15" s="2" t="s">
        <v>89</v>
      </c>
      <c r="G15" s="2" t="s">
        <v>90</v>
      </c>
      <c r="H15" s="2"/>
      <c r="I15" s="17" t="s">
        <v>91</v>
      </c>
      <c r="J15" s="17">
        <f t="shared" si="0"/>
        <v>7.8549999999999995</v>
      </c>
      <c r="K15" s="17" t="s">
        <v>92</v>
      </c>
      <c r="L15" s="10">
        <f t="shared" si="1"/>
        <v>14.8</v>
      </c>
      <c r="M15" s="18"/>
      <c r="N15" s="18"/>
      <c r="O15" s="18"/>
      <c r="P15" s="13" t="s">
        <v>35</v>
      </c>
      <c r="Q15" s="14">
        <f t="shared" si="2"/>
        <v>24.532</v>
      </c>
      <c r="R15" s="14">
        <f t="shared" si="3"/>
        <v>24.532</v>
      </c>
      <c r="S15" s="18"/>
      <c r="T15" s="15">
        <f t="shared" si="4"/>
        <v>47.186999999999998</v>
      </c>
    </row>
    <row r="16" spans="1:20" s="16" customFormat="1">
      <c r="A16" s="8">
        <v>14</v>
      </c>
      <c r="B16" s="2">
        <v>160913</v>
      </c>
      <c r="C16" s="17">
        <v>1222190075</v>
      </c>
      <c r="D16" s="2" t="s">
        <v>93</v>
      </c>
      <c r="E16" s="2" t="s">
        <v>94</v>
      </c>
      <c r="F16" s="2" t="s">
        <v>95</v>
      </c>
      <c r="G16" s="2" t="s">
        <v>52</v>
      </c>
      <c r="H16" s="2"/>
      <c r="I16" s="17">
        <v>71.548000000000002</v>
      </c>
      <c r="J16" s="17">
        <f t="shared" si="0"/>
        <v>7.1547999999999998</v>
      </c>
      <c r="K16" s="17">
        <v>75.688000000000002</v>
      </c>
      <c r="L16" s="10">
        <f t="shared" si="1"/>
        <v>15.137600000000001</v>
      </c>
      <c r="M16" s="12">
        <v>5</v>
      </c>
      <c r="N16" s="12">
        <v>30</v>
      </c>
      <c r="O16" s="18">
        <v>0</v>
      </c>
      <c r="P16" s="13" t="s">
        <v>96</v>
      </c>
      <c r="Q16" s="14">
        <f t="shared" si="2"/>
        <v>17.068000000000001</v>
      </c>
      <c r="R16" s="14">
        <f t="shared" si="3"/>
        <v>30</v>
      </c>
      <c r="S16" s="18">
        <v>0</v>
      </c>
      <c r="T16" s="15">
        <f t="shared" si="4"/>
        <v>57.292400000000001</v>
      </c>
    </row>
    <row r="17" spans="1:20" s="16" customFormat="1" ht="24.75">
      <c r="A17" s="8">
        <v>15</v>
      </c>
      <c r="B17" s="2">
        <v>159075</v>
      </c>
      <c r="C17" s="17">
        <v>1222190082</v>
      </c>
      <c r="D17" s="2" t="s">
        <v>97</v>
      </c>
      <c r="E17" s="2" t="s">
        <v>98</v>
      </c>
      <c r="F17" s="2" t="s">
        <v>99</v>
      </c>
      <c r="G17" s="2" t="s">
        <v>23</v>
      </c>
      <c r="H17" s="2"/>
      <c r="I17" s="17" t="s">
        <v>100</v>
      </c>
      <c r="J17" s="10">
        <f t="shared" si="0"/>
        <v>6.5900000000000007</v>
      </c>
      <c r="K17" s="17" t="s">
        <v>101</v>
      </c>
      <c r="L17" s="10">
        <f t="shared" si="1"/>
        <v>15.919999999999998</v>
      </c>
      <c r="M17" s="12">
        <v>5</v>
      </c>
      <c r="N17" s="12">
        <v>30</v>
      </c>
      <c r="O17" s="18">
        <v>0</v>
      </c>
      <c r="P17" s="13">
        <v>0</v>
      </c>
      <c r="Q17" s="14">
        <f t="shared" si="2"/>
        <v>0</v>
      </c>
      <c r="R17" s="14">
        <f t="shared" si="3"/>
        <v>30</v>
      </c>
      <c r="S17" s="18">
        <v>0</v>
      </c>
      <c r="T17" s="15">
        <f t="shared" si="4"/>
        <v>57.51</v>
      </c>
    </row>
    <row r="18" spans="1:20" s="16" customFormat="1" ht="24.75">
      <c r="A18" s="8">
        <v>16</v>
      </c>
      <c r="B18" s="9">
        <v>160928</v>
      </c>
      <c r="C18" s="10">
        <v>1222190089</v>
      </c>
      <c r="D18" s="9" t="s">
        <v>102</v>
      </c>
      <c r="E18" s="9" t="s">
        <v>103</v>
      </c>
      <c r="F18" s="9" t="s">
        <v>104</v>
      </c>
      <c r="G18" s="9" t="s">
        <v>90</v>
      </c>
      <c r="H18" s="9" t="s">
        <v>105</v>
      </c>
      <c r="I18" s="10" t="s">
        <v>106</v>
      </c>
      <c r="J18" s="10">
        <f t="shared" si="0"/>
        <v>8.15</v>
      </c>
      <c r="K18" s="10" t="s">
        <v>107</v>
      </c>
      <c r="L18" s="10">
        <f t="shared" si="1"/>
        <v>11.612</v>
      </c>
      <c r="M18" s="12"/>
      <c r="N18" s="12"/>
      <c r="O18" s="12"/>
      <c r="P18" s="13" t="s">
        <v>54</v>
      </c>
      <c r="Q18" s="14">
        <f t="shared" si="2"/>
        <v>22.400000000000002</v>
      </c>
      <c r="R18" s="14">
        <f t="shared" si="3"/>
        <v>22.400000000000002</v>
      </c>
      <c r="S18" s="12"/>
      <c r="T18" s="15">
        <f t="shared" si="4"/>
        <v>42.162000000000006</v>
      </c>
    </row>
    <row r="19" spans="1:20" s="16" customFormat="1" ht="36.75">
      <c r="A19" s="8">
        <v>17</v>
      </c>
      <c r="B19" s="2">
        <v>163142</v>
      </c>
      <c r="C19" s="17">
        <v>1222190091</v>
      </c>
      <c r="D19" s="2" t="s">
        <v>108</v>
      </c>
      <c r="E19" s="2" t="s">
        <v>109</v>
      </c>
      <c r="F19" s="2" t="s">
        <v>110</v>
      </c>
      <c r="G19" s="2" t="s">
        <v>52</v>
      </c>
      <c r="H19" s="2"/>
      <c r="I19" s="17">
        <v>86.31</v>
      </c>
      <c r="J19" s="17">
        <f t="shared" si="0"/>
        <v>8.6310000000000002</v>
      </c>
      <c r="K19" s="17" t="s">
        <v>111</v>
      </c>
      <c r="L19" s="10">
        <f t="shared" si="1"/>
        <v>12.95</v>
      </c>
      <c r="M19" s="12"/>
      <c r="N19" s="18">
        <v>0</v>
      </c>
      <c r="O19" s="12">
        <v>35</v>
      </c>
      <c r="P19" s="13">
        <v>0</v>
      </c>
      <c r="Q19" s="14">
        <f t="shared" si="2"/>
        <v>0</v>
      </c>
      <c r="R19" s="14">
        <f t="shared" si="3"/>
        <v>35</v>
      </c>
      <c r="S19" s="18">
        <v>0</v>
      </c>
      <c r="T19" s="15">
        <f t="shared" si="4"/>
        <v>56.581000000000003</v>
      </c>
    </row>
    <row r="20" spans="1:20" s="16" customFormat="1" ht="36.75">
      <c r="A20" s="8">
        <v>18</v>
      </c>
      <c r="B20" s="2">
        <v>159946</v>
      </c>
      <c r="C20" s="17">
        <v>1222190095</v>
      </c>
      <c r="D20" s="2" t="s">
        <v>112</v>
      </c>
      <c r="E20" s="2" t="s">
        <v>113</v>
      </c>
      <c r="F20" s="2" t="s">
        <v>114</v>
      </c>
      <c r="G20" s="2" t="s">
        <v>52</v>
      </c>
      <c r="H20" s="2"/>
      <c r="I20" s="17" t="s">
        <v>115</v>
      </c>
      <c r="J20" s="10">
        <f t="shared" si="0"/>
        <v>8.02</v>
      </c>
      <c r="K20" s="17" t="s">
        <v>116</v>
      </c>
      <c r="L20" s="10">
        <f t="shared" si="1"/>
        <v>14.1</v>
      </c>
      <c r="M20" s="12">
        <v>5</v>
      </c>
      <c r="N20" s="18">
        <v>0</v>
      </c>
      <c r="O20" s="18">
        <v>0</v>
      </c>
      <c r="P20" s="13" t="s">
        <v>117</v>
      </c>
      <c r="Q20" s="14">
        <f t="shared" si="2"/>
        <v>37.868000000000002</v>
      </c>
      <c r="R20" s="14">
        <f t="shared" si="3"/>
        <v>37.868000000000002</v>
      </c>
      <c r="S20" s="18">
        <v>0</v>
      </c>
      <c r="T20" s="15">
        <f t="shared" si="4"/>
        <v>64.988</v>
      </c>
    </row>
    <row r="21" spans="1:20" s="16" customFormat="1" ht="24.75">
      <c r="A21" s="8">
        <v>19</v>
      </c>
      <c r="B21" s="2">
        <v>163021</v>
      </c>
      <c r="C21" s="17">
        <v>1222190098</v>
      </c>
      <c r="D21" s="2" t="s">
        <v>118</v>
      </c>
      <c r="E21" s="2" t="s">
        <v>119</v>
      </c>
      <c r="F21" s="2" t="s">
        <v>120</v>
      </c>
      <c r="G21" s="2" t="s">
        <v>52</v>
      </c>
      <c r="H21" s="2"/>
      <c r="I21" s="17" t="s">
        <v>121</v>
      </c>
      <c r="J21" s="17">
        <f t="shared" si="0"/>
        <v>7.048</v>
      </c>
      <c r="K21" s="17" t="s">
        <v>122</v>
      </c>
      <c r="L21" s="10">
        <f t="shared" si="1"/>
        <v>12.23</v>
      </c>
      <c r="M21" s="12">
        <v>5</v>
      </c>
      <c r="N21" s="18">
        <v>0</v>
      </c>
      <c r="O21" s="18">
        <v>0</v>
      </c>
      <c r="P21" s="13" t="s">
        <v>59</v>
      </c>
      <c r="Q21" s="14">
        <f t="shared" si="2"/>
        <v>20.8</v>
      </c>
      <c r="R21" s="14">
        <f t="shared" si="3"/>
        <v>20.8</v>
      </c>
      <c r="S21" s="18">
        <v>0</v>
      </c>
      <c r="T21" s="15">
        <f t="shared" si="4"/>
        <v>45.078000000000003</v>
      </c>
    </row>
    <row r="22" spans="1:20" s="16" customFormat="1" ht="24.75">
      <c r="A22" s="8">
        <v>20</v>
      </c>
      <c r="B22" s="9">
        <v>163650</v>
      </c>
      <c r="C22" s="10">
        <v>1222190110</v>
      </c>
      <c r="D22" s="9" t="s">
        <v>123</v>
      </c>
      <c r="E22" s="9" t="s">
        <v>124</v>
      </c>
      <c r="F22" s="9" t="s">
        <v>125</v>
      </c>
      <c r="G22" s="9" t="s">
        <v>90</v>
      </c>
      <c r="H22" s="9"/>
      <c r="I22" s="10" t="s">
        <v>126</v>
      </c>
      <c r="J22" s="17">
        <f t="shared" si="0"/>
        <v>6.4659999999999993</v>
      </c>
      <c r="K22" s="10">
        <v>72.05</v>
      </c>
      <c r="L22" s="10">
        <f t="shared" si="1"/>
        <v>14.41</v>
      </c>
      <c r="M22" s="12">
        <v>5</v>
      </c>
      <c r="N22" s="12">
        <v>0</v>
      </c>
      <c r="O22" s="12">
        <v>0</v>
      </c>
      <c r="P22" s="13" t="s">
        <v>35</v>
      </c>
      <c r="Q22" s="14">
        <f t="shared" si="2"/>
        <v>24.532</v>
      </c>
      <c r="R22" s="14">
        <f t="shared" si="3"/>
        <v>24.532</v>
      </c>
      <c r="S22" s="12">
        <v>0</v>
      </c>
      <c r="T22" s="15">
        <f t="shared" si="4"/>
        <v>50.408000000000001</v>
      </c>
    </row>
    <row r="23" spans="1:20" s="16" customFormat="1">
      <c r="A23" s="8">
        <v>21</v>
      </c>
      <c r="B23" s="2">
        <v>162580</v>
      </c>
      <c r="C23" s="17">
        <v>1222190116</v>
      </c>
      <c r="D23" s="2" t="s">
        <v>127</v>
      </c>
      <c r="E23" s="2" t="s">
        <v>128</v>
      </c>
      <c r="F23" s="2" t="s">
        <v>129</v>
      </c>
      <c r="G23" s="2" t="s">
        <v>52</v>
      </c>
      <c r="H23" s="2"/>
      <c r="I23" s="17" t="s">
        <v>130</v>
      </c>
      <c r="J23" s="10">
        <f t="shared" si="0"/>
        <v>8.3330000000000002</v>
      </c>
      <c r="K23" s="17" t="s">
        <v>131</v>
      </c>
      <c r="L23" s="10">
        <f t="shared" si="1"/>
        <v>15.809999999999999</v>
      </c>
      <c r="M23" s="12">
        <v>5</v>
      </c>
      <c r="N23" s="12">
        <v>30</v>
      </c>
      <c r="O23" s="18">
        <v>0</v>
      </c>
      <c r="P23" s="13" t="s">
        <v>132</v>
      </c>
      <c r="Q23" s="14">
        <f t="shared" si="2"/>
        <v>26.668000000000003</v>
      </c>
      <c r="R23" s="14">
        <f t="shared" si="3"/>
        <v>30</v>
      </c>
      <c r="S23" s="18">
        <v>0</v>
      </c>
      <c r="T23" s="15">
        <f t="shared" si="4"/>
        <v>59.143000000000001</v>
      </c>
    </row>
    <row r="24" spans="1:20" s="16" customFormat="1" ht="24.75">
      <c r="A24" s="8">
        <v>22</v>
      </c>
      <c r="B24" s="9">
        <v>159179</v>
      </c>
      <c r="C24" s="10">
        <v>1222190119</v>
      </c>
      <c r="D24" s="9" t="s">
        <v>133</v>
      </c>
      <c r="E24" s="9" t="s">
        <v>134</v>
      </c>
      <c r="F24" s="9" t="s">
        <v>135</v>
      </c>
      <c r="G24" s="9" t="s">
        <v>52</v>
      </c>
      <c r="H24" s="9"/>
      <c r="I24" s="10" t="s">
        <v>136</v>
      </c>
      <c r="J24" s="17">
        <f t="shared" si="0"/>
        <v>7.6239999999999997</v>
      </c>
      <c r="K24" s="10">
        <v>79.377778000000006</v>
      </c>
      <c r="L24" s="10">
        <f t="shared" si="1"/>
        <v>15.875555600000002</v>
      </c>
      <c r="M24" s="12">
        <v>5</v>
      </c>
      <c r="N24" s="12">
        <v>0</v>
      </c>
      <c r="O24" s="12">
        <v>0</v>
      </c>
      <c r="P24" s="13" t="s">
        <v>54</v>
      </c>
      <c r="Q24" s="14">
        <f t="shared" si="2"/>
        <v>22.400000000000002</v>
      </c>
      <c r="R24" s="14">
        <f t="shared" si="3"/>
        <v>22.400000000000002</v>
      </c>
      <c r="S24" s="12">
        <v>10</v>
      </c>
      <c r="T24" s="15">
        <f t="shared" si="4"/>
        <v>60.899555599999999</v>
      </c>
    </row>
    <row r="25" spans="1:20" s="16" customFormat="1" ht="24.75">
      <c r="A25" s="8">
        <v>23</v>
      </c>
      <c r="B25" s="9">
        <v>163989</v>
      </c>
      <c r="C25" s="10">
        <v>1222190131</v>
      </c>
      <c r="D25" s="9" t="s">
        <v>137</v>
      </c>
      <c r="E25" s="9" t="s">
        <v>138</v>
      </c>
      <c r="F25" s="9" t="s">
        <v>139</v>
      </c>
      <c r="G25" s="9" t="s">
        <v>140</v>
      </c>
      <c r="H25" s="9"/>
      <c r="I25" s="10" t="s">
        <v>141</v>
      </c>
      <c r="J25" s="10">
        <f t="shared" si="0"/>
        <v>6.5900000000000007</v>
      </c>
      <c r="K25" s="10" t="s">
        <v>142</v>
      </c>
      <c r="L25" s="10">
        <f t="shared" si="1"/>
        <v>13.821999999999999</v>
      </c>
      <c r="M25" s="12">
        <v>5</v>
      </c>
      <c r="N25" s="12">
        <v>0</v>
      </c>
      <c r="O25" s="12">
        <v>35</v>
      </c>
      <c r="P25" s="13">
        <v>0</v>
      </c>
      <c r="Q25" s="14">
        <f t="shared" si="2"/>
        <v>0</v>
      </c>
      <c r="R25" s="14">
        <f t="shared" si="3"/>
        <v>35</v>
      </c>
      <c r="S25" s="12">
        <v>0</v>
      </c>
      <c r="T25" s="15">
        <f t="shared" si="4"/>
        <v>60.411999999999999</v>
      </c>
    </row>
    <row r="26" spans="1:20" s="16" customFormat="1" ht="24.75">
      <c r="A26" s="8">
        <v>24</v>
      </c>
      <c r="B26" s="9">
        <v>164285</v>
      </c>
      <c r="C26" s="10">
        <v>1222190140</v>
      </c>
      <c r="D26" s="9" t="s">
        <v>143</v>
      </c>
      <c r="E26" s="9" t="s">
        <v>144</v>
      </c>
      <c r="F26" s="9" t="s">
        <v>145</v>
      </c>
      <c r="G26" s="9" t="s">
        <v>52</v>
      </c>
      <c r="H26" s="9"/>
      <c r="I26" s="10">
        <v>69.757999999999996</v>
      </c>
      <c r="J26" s="17">
        <f t="shared" si="0"/>
        <v>6.9757999999999996</v>
      </c>
      <c r="K26" s="10" t="s">
        <v>146</v>
      </c>
      <c r="L26" s="10">
        <f t="shared" si="1"/>
        <v>15.327999999999999</v>
      </c>
      <c r="M26" s="12">
        <v>5</v>
      </c>
      <c r="N26" s="12">
        <v>30</v>
      </c>
      <c r="O26" s="12">
        <v>0</v>
      </c>
      <c r="P26" s="13" t="s">
        <v>59</v>
      </c>
      <c r="Q26" s="14">
        <f t="shared" si="2"/>
        <v>20.8</v>
      </c>
      <c r="R26" s="14">
        <f t="shared" si="3"/>
        <v>30</v>
      </c>
      <c r="S26" s="12">
        <v>0</v>
      </c>
      <c r="T26" s="15">
        <f t="shared" si="4"/>
        <v>57.303799999999995</v>
      </c>
    </row>
    <row r="27" spans="1:20" s="16" customFormat="1">
      <c r="A27" s="8">
        <v>25</v>
      </c>
      <c r="B27" s="9">
        <v>161782</v>
      </c>
      <c r="C27" s="10">
        <v>1222190146</v>
      </c>
      <c r="D27" s="9" t="s">
        <v>147</v>
      </c>
      <c r="E27" s="9" t="s">
        <v>148</v>
      </c>
      <c r="F27" s="9" t="s">
        <v>149</v>
      </c>
      <c r="G27" s="9" t="s">
        <v>28</v>
      </c>
      <c r="H27" s="9"/>
      <c r="I27" s="10">
        <v>63.689</v>
      </c>
      <c r="J27" s="10">
        <f t="shared" si="0"/>
        <v>6.3689</v>
      </c>
      <c r="K27" s="10" t="s">
        <v>150</v>
      </c>
      <c r="L27" s="10">
        <f t="shared" si="1"/>
        <v>14.13</v>
      </c>
      <c r="M27" s="12">
        <v>5</v>
      </c>
      <c r="N27" s="12">
        <v>30</v>
      </c>
      <c r="O27" s="12">
        <v>0</v>
      </c>
      <c r="P27" s="13" t="s">
        <v>151</v>
      </c>
      <c r="Q27" s="14">
        <f t="shared" si="2"/>
        <v>27.200000000000003</v>
      </c>
      <c r="R27" s="14">
        <f t="shared" si="3"/>
        <v>30</v>
      </c>
      <c r="S27" s="12">
        <v>0</v>
      </c>
      <c r="T27" s="15">
        <f t="shared" si="4"/>
        <v>55.498899999999999</v>
      </c>
    </row>
    <row r="28" spans="1:20" s="16" customFormat="1" ht="24.75">
      <c r="A28" s="8">
        <v>26</v>
      </c>
      <c r="B28" s="9">
        <v>160525</v>
      </c>
      <c r="C28" s="10">
        <v>1222190151</v>
      </c>
      <c r="D28" s="9" t="s">
        <v>152</v>
      </c>
      <c r="E28" s="9" t="s">
        <v>153</v>
      </c>
      <c r="F28" s="9" t="s">
        <v>154</v>
      </c>
      <c r="G28" s="9" t="s">
        <v>23</v>
      </c>
      <c r="H28" s="9"/>
      <c r="I28" s="10" t="s">
        <v>155</v>
      </c>
      <c r="J28" s="10">
        <f t="shared" si="0"/>
        <v>6.3330000000000002</v>
      </c>
      <c r="K28" s="10" t="s">
        <v>156</v>
      </c>
      <c r="L28" s="10">
        <f t="shared" si="1"/>
        <v>12.67</v>
      </c>
      <c r="M28" s="12">
        <v>5</v>
      </c>
      <c r="N28" s="12">
        <v>30</v>
      </c>
      <c r="O28" s="12">
        <v>35</v>
      </c>
      <c r="P28" s="13">
        <v>0</v>
      </c>
      <c r="Q28" s="14">
        <f t="shared" si="2"/>
        <v>0</v>
      </c>
      <c r="R28" s="14">
        <f t="shared" si="3"/>
        <v>35</v>
      </c>
      <c r="S28" s="12">
        <v>0</v>
      </c>
      <c r="T28" s="15">
        <f t="shared" si="4"/>
        <v>59.003</v>
      </c>
    </row>
    <row r="29" spans="1:20" s="16" customFormat="1" ht="24.75">
      <c r="A29" s="8">
        <v>27</v>
      </c>
      <c r="B29" s="2">
        <v>161513</v>
      </c>
      <c r="C29" s="17">
        <v>1222190164</v>
      </c>
      <c r="D29" s="2" t="s">
        <v>157</v>
      </c>
      <c r="E29" s="2" t="s">
        <v>158</v>
      </c>
      <c r="F29" s="2" t="s">
        <v>159</v>
      </c>
      <c r="G29" s="2" t="s">
        <v>52</v>
      </c>
      <c r="H29" s="2"/>
      <c r="I29" s="17">
        <v>66.2</v>
      </c>
      <c r="J29" s="17">
        <f t="shared" si="0"/>
        <v>6.62</v>
      </c>
      <c r="K29" s="17">
        <v>83.6</v>
      </c>
      <c r="L29" s="10">
        <f t="shared" si="1"/>
        <v>16.72</v>
      </c>
      <c r="M29" s="18"/>
      <c r="N29" s="18"/>
      <c r="O29" s="18"/>
      <c r="P29" s="13" t="s">
        <v>160</v>
      </c>
      <c r="Q29" s="14">
        <f t="shared" si="2"/>
        <v>21.332000000000001</v>
      </c>
      <c r="R29" s="14">
        <f t="shared" si="3"/>
        <v>21.332000000000001</v>
      </c>
      <c r="S29" s="18"/>
      <c r="T29" s="15">
        <f t="shared" si="4"/>
        <v>44.671999999999997</v>
      </c>
    </row>
    <row r="30" spans="1:20" s="16" customFormat="1" ht="24.75">
      <c r="A30" s="8">
        <v>28</v>
      </c>
      <c r="B30" s="9">
        <v>162524</v>
      </c>
      <c r="C30" s="10">
        <v>1222190186</v>
      </c>
      <c r="D30" s="9" t="s">
        <v>161</v>
      </c>
      <c r="E30" s="9" t="s">
        <v>162</v>
      </c>
      <c r="F30" s="9" t="s">
        <v>163</v>
      </c>
      <c r="G30" s="9" t="s">
        <v>52</v>
      </c>
      <c r="H30" s="9"/>
      <c r="I30" s="10" t="s">
        <v>164</v>
      </c>
      <c r="J30" s="10">
        <f t="shared" si="0"/>
        <v>7.4599999999999991</v>
      </c>
      <c r="K30" s="10" t="s">
        <v>165</v>
      </c>
      <c r="L30" s="10">
        <f t="shared" si="1"/>
        <v>14.9</v>
      </c>
      <c r="M30" s="12">
        <v>5</v>
      </c>
      <c r="N30" s="12">
        <v>30</v>
      </c>
      <c r="O30" s="12">
        <v>0</v>
      </c>
      <c r="P30" s="13">
        <v>0</v>
      </c>
      <c r="Q30" s="14">
        <f t="shared" si="2"/>
        <v>0</v>
      </c>
      <c r="R30" s="14">
        <f t="shared" si="3"/>
        <v>30</v>
      </c>
      <c r="S30" s="12">
        <v>0</v>
      </c>
      <c r="T30" s="15">
        <f t="shared" si="4"/>
        <v>57.36</v>
      </c>
    </row>
    <row r="31" spans="1:20" s="16" customFormat="1" ht="24.75">
      <c r="A31" s="8">
        <v>29</v>
      </c>
      <c r="B31" s="9">
        <v>162958</v>
      </c>
      <c r="C31" s="10">
        <v>1222190189</v>
      </c>
      <c r="D31" s="9" t="s">
        <v>166</v>
      </c>
      <c r="E31" s="9" t="s">
        <v>167</v>
      </c>
      <c r="F31" s="9" t="s">
        <v>125</v>
      </c>
      <c r="G31" s="9" t="s">
        <v>52</v>
      </c>
      <c r="H31" s="9"/>
      <c r="I31" s="10">
        <v>78.379000000000005</v>
      </c>
      <c r="J31" s="17">
        <f t="shared" si="0"/>
        <v>7.8379000000000003</v>
      </c>
      <c r="K31" s="10" t="s">
        <v>168</v>
      </c>
      <c r="L31" s="10">
        <f t="shared" si="1"/>
        <v>15.644</v>
      </c>
      <c r="M31" s="12">
        <v>5</v>
      </c>
      <c r="N31" s="12">
        <v>0</v>
      </c>
      <c r="O31" s="12">
        <v>0</v>
      </c>
      <c r="P31" s="13" t="s">
        <v>169</v>
      </c>
      <c r="Q31" s="14">
        <f t="shared" si="2"/>
        <v>22.932000000000002</v>
      </c>
      <c r="R31" s="14">
        <f t="shared" si="3"/>
        <v>22.932000000000002</v>
      </c>
      <c r="S31" s="12">
        <v>0</v>
      </c>
      <c r="T31" s="15">
        <f t="shared" si="4"/>
        <v>51.413899999999998</v>
      </c>
    </row>
    <row r="32" spans="1:20" s="16" customFormat="1" ht="36.75">
      <c r="A32" s="8">
        <v>30</v>
      </c>
      <c r="B32" s="9">
        <v>159814</v>
      </c>
      <c r="C32" s="10">
        <v>1222190193</v>
      </c>
      <c r="D32" s="9" t="s">
        <v>170</v>
      </c>
      <c r="E32" s="9" t="s">
        <v>171</v>
      </c>
      <c r="F32" s="9" t="s">
        <v>172</v>
      </c>
      <c r="G32" s="9" t="s">
        <v>90</v>
      </c>
      <c r="H32" s="9"/>
      <c r="I32" s="10">
        <v>56.076000000000001</v>
      </c>
      <c r="J32" s="17">
        <f t="shared" si="0"/>
        <v>5.6075999999999997</v>
      </c>
      <c r="K32" s="10">
        <v>62.356999999999999</v>
      </c>
      <c r="L32" s="10">
        <f t="shared" si="1"/>
        <v>12.471399999999999</v>
      </c>
      <c r="M32" s="12"/>
      <c r="N32" s="12">
        <v>30</v>
      </c>
      <c r="O32" s="12">
        <v>0</v>
      </c>
      <c r="P32" s="13" t="s">
        <v>24</v>
      </c>
      <c r="Q32" s="14">
        <f t="shared" si="2"/>
        <v>10.668000000000001</v>
      </c>
      <c r="R32" s="14">
        <f t="shared" si="3"/>
        <v>30</v>
      </c>
      <c r="S32" s="12">
        <v>0</v>
      </c>
      <c r="T32" s="15">
        <f t="shared" si="4"/>
        <v>48.079000000000001</v>
      </c>
    </row>
    <row r="33" spans="1:20" s="16" customFormat="1" ht="24.75">
      <c r="A33" s="8">
        <v>31</v>
      </c>
      <c r="B33" s="9">
        <v>159565</v>
      </c>
      <c r="C33" s="10">
        <v>1222190198</v>
      </c>
      <c r="D33" s="9" t="s">
        <v>173</v>
      </c>
      <c r="E33" s="9" t="s">
        <v>174</v>
      </c>
      <c r="F33" s="9" t="s">
        <v>175</v>
      </c>
      <c r="G33" s="9" t="s">
        <v>52</v>
      </c>
      <c r="H33" s="9"/>
      <c r="I33" s="10">
        <v>67.447999999999993</v>
      </c>
      <c r="J33" s="17">
        <f t="shared" si="0"/>
        <v>6.7447999999999997</v>
      </c>
      <c r="K33" s="10" t="s">
        <v>176</v>
      </c>
      <c r="L33" s="10">
        <f t="shared" si="1"/>
        <v>13.034000000000001</v>
      </c>
      <c r="M33" s="12">
        <v>5</v>
      </c>
      <c r="N33" s="12">
        <v>0</v>
      </c>
      <c r="O33" s="12">
        <v>0</v>
      </c>
      <c r="P33" s="13" t="s">
        <v>59</v>
      </c>
      <c r="Q33" s="14">
        <f t="shared" si="2"/>
        <v>20.8</v>
      </c>
      <c r="R33" s="14">
        <f t="shared" si="3"/>
        <v>20.8</v>
      </c>
      <c r="S33" s="12">
        <v>0</v>
      </c>
      <c r="T33" s="15">
        <f t="shared" si="4"/>
        <v>45.578800000000001</v>
      </c>
    </row>
    <row r="34" spans="1:20" s="16" customFormat="1">
      <c r="A34" s="8">
        <v>32</v>
      </c>
      <c r="B34" s="9">
        <v>160430</v>
      </c>
      <c r="C34" s="10">
        <v>1222190208</v>
      </c>
      <c r="D34" s="9" t="s">
        <v>177</v>
      </c>
      <c r="E34" s="9" t="s">
        <v>178</v>
      </c>
      <c r="F34" s="9" t="s">
        <v>179</v>
      </c>
      <c r="G34" s="9" t="s">
        <v>90</v>
      </c>
      <c r="H34" s="9"/>
      <c r="I34" s="10" t="s">
        <v>180</v>
      </c>
      <c r="J34" s="17">
        <f t="shared" si="0"/>
        <v>5.62</v>
      </c>
      <c r="K34" s="10">
        <v>69.965625000000003</v>
      </c>
      <c r="L34" s="10">
        <f t="shared" si="1"/>
        <v>13.993125000000001</v>
      </c>
      <c r="M34" s="12">
        <v>0</v>
      </c>
      <c r="N34" s="12">
        <v>0</v>
      </c>
      <c r="O34" s="12">
        <v>35</v>
      </c>
      <c r="P34" s="13">
        <v>0</v>
      </c>
      <c r="Q34" s="14">
        <f t="shared" si="2"/>
        <v>0</v>
      </c>
      <c r="R34" s="14">
        <f t="shared" si="3"/>
        <v>35</v>
      </c>
      <c r="S34" s="12">
        <v>0</v>
      </c>
      <c r="T34" s="15">
        <f t="shared" si="4"/>
        <v>54.613124999999997</v>
      </c>
    </row>
    <row r="35" spans="1:20" s="16" customFormat="1" ht="24.75">
      <c r="A35" s="8">
        <v>33</v>
      </c>
      <c r="B35" s="9">
        <v>159468</v>
      </c>
      <c r="C35" s="10">
        <v>1222190215</v>
      </c>
      <c r="D35" s="9" t="s">
        <v>181</v>
      </c>
      <c r="E35" s="9" t="s">
        <v>182</v>
      </c>
      <c r="F35" s="9" t="s">
        <v>183</v>
      </c>
      <c r="G35" s="9" t="s">
        <v>52</v>
      </c>
      <c r="H35" s="9"/>
      <c r="I35" s="10">
        <v>84.965000000000003</v>
      </c>
      <c r="J35" s="10">
        <f t="shared" si="0"/>
        <v>8.4965000000000011</v>
      </c>
      <c r="K35" s="10">
        <v>82.576999999999998</v>
      </c>
      <c r="L35" s="10">
        <f t="shared" si="1"/>
        <v>16.5154</v>
      </c>
      <c r="M35" s="12">
        <v>5</v>
      </c>
      <c r="N35" s="12">
        <v>30</v>
      </c>
      <c r="O35" s="12">
        <v>0</v>
      </c>
      <c r="P35" s="13" t="s">
        <v>169</v>
      </c>
      <c r="Q35" s="14">
        <f t="shared" si="2"/>
        <v>22.932000000000002</v>
      </c>
      <c r="R35" s="14">
        <f t="shared" si="3"/>
        <v>30</v>
      </c>
      <c r="S35" s="12">
        <v>0</v>
      </c>
      <c r="T35" s="15">
        <f t="shared" si="4"/>
        <v>60.011899999999997</v>
      </c>
    </row>
    <row r="36" spans="1:20" s="16" customFormat="1" ht="24.75">
      <c r="A36" s="8">
        <v>34</v>
      </c>
      <c r="B36" s="2">
        <v>164383</v>
      </c>
      <c r="C36" s="17">
        <v>1222190225</v>
      </c>
      <c r="D36" s="2" t="s">
        <v>184</v>
      </c>
      <c r="E36" s="2" t="s">
        <v>185</v>
      </c>
      <c r="F36" s="2" t="s">
        <v>186</v>
      </c>
      <c r="G36" s="2" t="s">
        <v>52</v>
      </c>
      <c r="H36" s="2"/>
      <c r="I36" s="17">
        <v>72.790000000000006</v>
      </c>
      <c r="J36" s="10">
        <f t="shared" si="0"/>
        <v>7.2790000000000008</v>
      </c>
      <c r="K36" s="17" t="s">
        <v>187</v>
      </c>
      <c r="L36" s="10">
        <f t="shared" si="1"/>
        <v>15.137775999999999</v>
      </c>
      <c r="M36" s="12">
        <v>5</v>
      </c>
      <c r="N36" s="18">
        <v>0</v>
      </c>
      <c r="O36" s="18">
        <v>0</v>
      </c>
      <c r="P36" s="13" t="s">
        <v>188</v>
      </c>
      <c r="Q36" s="14">
        <f t="shared" si="2"/>
        <v>26.132000000000001</v>
      </c>
      <c r="R36" s="14">
        <f t="shared" si="3"/>
        <v>26.132000000000001</v>
      </c>
      <c r="S36" s="18">
        <v>0</v>
      </c>
      <c r="T36" s="15">
        <f t="shared" si="4"/>
        <v>53.548776000000004</v>
      </c>
    </row>
    <row r="37" spans="1:20" s="16" customFormat="1" ht="24.75">
      <c r="A37" s="8">
        <v>35</v>
      </c>
      <c r="B37" s="9">
        <v>162696</v>
      </c>
      <c r="C37" s="10">
        <v>1222190231</v>
      </c>
      <c r="D37" s="9" t="s">
        <v>189</v>
      </c>
      <c r="E37" s="9" t="s">
        <v>190</v>
      </c>
      <c r="F37" s="9" t="s">
        <v>191</v>
      </c>
      <c r="G37" s="9" t="s">
        <v>52</v>
      </c>
      <c r="H37" s="9"/>
      <c r="I37" s="10" t="s">
        <v>192</v>
      </c>
      <c r="J37" s="17">
        <f t="shared" si="0"/>
        <v>8.25</v>
      </c>
      <c r="K37" s="10" t="s">
        <v>193</v>
      </c>
      <c r="L37" s="10">
        <f t="shared" si="1"/>
        <v>15.1</v>
      </c>
      <c r="M37" s="12">
        <v>5</v>
      </c>
      <c r="N37" s="12">
        <v>30</v>
      </c>
      <c r="O37" s="12">
        <v>35</v>
      </c>
      <c r="P37" s="13" t="s">
        <v>54</v>
      </c>
      <c r="Q37" s="14">
        <f t="shared" si="2"/>
        <v>22.400000000000002</v>
      </c>
      <c r="R37" s="14">
        <f t="shared" si="3"/>
        <v>35</v>
      </c>
      <c r="S37" s="12">
        <v>10</v>
      </c>
      <c r="T37" s="15">
        <f t="shared" si="4"/>
        <v>73.349999999999994</v>
      </c>
    </row>
    <row r="38" spans="1:20" s="16" customFormat="1" ht="24.75">
      <c r="A38" s="8">
        <v>36</v>
      </c>
      <c r="B38" s="9">
        <v>162261</v>
      </c>
      <c r="C38" s="10">
        <v>1222190232</v>
      </c>
      <c r="D38" s="9" t="s">
        <v>189</v>
      </c>
      <c r="E38" s="9" t="s">
        <v>194</v>
      </c>
      <c r="F38" s="9" t="s">
        <v>195</v>
      </c>
      <c r="G38" s="9" t="s">
        <v>140</v>
      </c>
      <c r="H38" s="9"/>
      <c r="I38" s="10" t="s">
        <v>196</v>
      </c>
      <c r="J38" s="10">
        <f t="shared" si="0"/>
        <v>6.7170000000000005</v>
      </c>
      <c r="K38" s="10">
        <v>61.866</v>
      </c>
      <c r="L38" s="10">
        <f t="shared" si="1"/>
        <v>12.373200000000001</v>
      </c>
      <c r="M38" s="12">
        <v>5</v>
      </c>
      <c r="N38" s="12"/>
      <c r="O38" s="12"/>
      <c r="P38" s="13" t="s">
        <v>197</v>
      </c>
      <c r="Q38" s="14">
        <f t="shared" si="2"/>
        <v>28.8</v>
      </c>
      <c r="R38" s="14">
        <f t="shared" si="3"/>
        <v>28.8</v>
      </c>
      <c r="S38" s="12"/>
      <c r="T38" s="15">
        <f t="shared" si="4"/>
        <v>52.890200000000007</v>
      </c>
    </row>
    <row r="39" spans="1:20" s="16" customFormat="1" ht="24.75">
      <c r="A39" s="8">
        <v>37</v>
      </c>
      <c r="B39" s="2">
        <v>163806</v>
      </c>
      <c r="C39" s="17">
        <v>1222190240</v>
      </c>
      <c r="D39" s="2" t="s">
        <v>198</v>
      </c>
      <c r="E39" s="2" t="s">
        <v>199</v>
      </c>
      <c r="F39" s="2" t="s">
        <v>200</v>
      </c>
      <c r="G39" s="2" t="s">
        <v>52</v>
      </c>
      <c r="H39" s="2"/>
      <c r="I39" s="17" t="s">
        <v>201</v>
      </c>
      <c r="J39" s="10">
        <f t="shared" si="0"/>
        <v>7.1599999999999993</v>
      </c>
      <c r="K39" s="17" t="s">
        <v>202</v>
      </c>
      <c r="L39" s="10">
        <f t="shared" si="1"/>
        <v>14.580000000000002</v>
      </c>
      <c r="M39" s="12">
        <v>5</v>
      </c>
      <c r="N39" s="18">
        <v>0</v>
      </c>
      <c r="O39" s="18">
        <v>0</v>
      </c>
      <c r="P39" s="13" t="s">
        <v>48</v>
      </c>
      <c r="Q39" s="14">
        <f t="shared" si="2"/>
        <v>20.268000000000001</v>
      </c>
      <c r="R39" s="14">
        <f t="shared" si="3"/>
        <v>20.268000000000001</v>
      </c>
      <c r="S39" s="18">
        <v>0</v>
      </c>
      <c r="T39" s="15">
        <f t="shared" si="4"/>
        <v>47.008000000000003</v>
      </c>
    </row>
    <row r="40" spans="1:20" s="16" customFormat="1" ht="24.75">
      <c r="A40" s="8">
        <v>38</v>
      </c>
      <c r="B40" s="9">
        <v>162145</v>
      </c>
      <c r="C40" s="10">
        <v>1222190242</v>
      </c>
      <c r="D40" s="9" t="s">
        <v>203</v>
      </c>
      <c r="E40" s="9" t="s">
        <v>204</v>
      </c>
      <c r="F40" s="9" t="s">
        <v>205</v>
      </c>
      <c r="G40" s="9" t="s">
        <v>23</v>
      </c>
      <c r="H40" s="9"/>
      <c r="I40" s="10" t="s">
        <v>206</v>
      </c>
      <c r="J40" s="17">
        <f t="shared" si="0"/>
        <v>5.617</v>
      </c>
      <c r="K40" s="10" t="s">
        <v>207</v>
      </c>
      <c r="L40" s="10">
        <f t="shared" si="1"/>
        <v>12.41</v>
      </c>
      <c r="M40" s="12">
        <v>5</v>
      </c>
      <c r="N40" s="12">
        <v>30</v>
      </c>
      <c r="O40" s="12">
        <v>35</v>
      </c>
      <c r="P40" s="13">
        <v>0</v>
      </c>
      <c r="Q40" s="14">
        <f t="shared" si="2"/>
        <v>0</v>
      </c>
      <c r="R40" s="14">
        <f t="shared" si="3"/>
        <v>35</v>
      </c>
      <c r="S40" s="12">
        <v>0</v>
      </c>
      <c r="T40" s="15">
        <f t="shared" si="4"/>
        <v>58.027000000000001</v>
      </c>
    </row>
    <row r="41" spans="1:20" s="16" customFormat="1" ht="24.75">
      <c r="A41" s="8">
        <v>39</v>
      </c>
      <c r="B41" s="2">
        <v>163880</v>
      </c>
      <c r="C41" s="17">
        <v>1222190252</v>
      </c>
      <c r="D41" s="2" t="s">
        <v>208</v>
      </c>
      <c r="E41" s="2" t="s">
        <v>138</v>
      </c>
      <c r="F41" s="2" t="s">
        <v>209</v>
      </c>
      <c r="G41" s="2" t="s">
        <v>140</v>
      </c>
      <c r="H41" s="2"/>
      <c r="I41" s="17">
        <v>65.793000000000006</v>
      </c>
      <c r="J41" s="10">
        <f t="shared" si="0"/>
        <v>6.5793000000000008</v>
      </c>
      <c r="K41" s="17" t="s">
        <v>210</v>
      </c>
      <c r="L41" s="10">
        <f t="shared" si="1"/>
        <v>14.372</v>
      </c>
      <c r="M41" s="12">
        <v>5</v>
      </c>
      <c r="N41" s="18">
        <v>0</v>
      </c>
      <c r="O41" s="18">
        <v>0</v>
      </c>
      <c r="P41" s="13" t="s">
        <v>211</v>
      </c>
      <c r="Q41" s="14">
        <f t="shared" si="2"/>
        <v>31.468000000000004</v>
      </c>
      <c r="R41" s="14">
        <f t="shared" si="3"/>
        <v>31.468000000000004</v>
      </c>
      <c r="S41" s="18">
        <v>0</v>
      </c>
      <c r="T41" s="15">
        <f t="shared" si="4"/>
        <v>57.419300000000007</v>
      </c>
    </row>
    <row r="42" spans="1:20" s="16" customFormat="1" ht="36.75">
      <c r="A42" s="8">
        <v>40</v>
      </c>
      <c r="B42" s="9">
        <v>161939</v>
      </c>
      <c r="C42" s="10">
        <v>1222190254</v>
      </c>
      <c r="D42" s="9" t="s">
        <v>212</v>
      </c>
      <c r="E42" s="9" t="s">
        <v>213</v>
      </c>
      <c r="F42" s="9" t="s">
        <v>214</v>
      </c>
      <c r="G42" s="9" t="s">
        <v>52</v>
      </c>
      <c r="H42" s="9"/>
      <c r="I42" s="10" t="s">
        <v>215</v>
      </c>
      <c r="J42" s="10">
        <f t="shared" si="0"/>
        <v>8.14</v>
      </c>
      <c r="K42" s="10" t="s">
        <v>216</v>
      </c>
      <c r="L42" s="10">
        <f t="shared" si="1"/>
        <v>15.219999999999999</v>
      </c>
      <c r="M42" s="12">
        <v>5</v>
      </c>
      <c r="N42" s="12">
        <v>0</v>
      </c>
      <c r="O42" s="12">
        <v>0</v>
      </c>
      <c r="P42" s="13" t="s">
        <v>35</v>
      </c>
      <c r="Q42" s="14">
        <f t="shared" si="2"/>
        <v>24.532</v>
      </c>
      <c r="R42" s="14">
        <f t="shared" si="3"/>
        <v>24.532</v>
      </c>
      <c r="S42" s="12">
        <v>0</v>
      </c>
      <c r="T42" s="15">
        <f t="shared" si="4"/>
        <v>52.891999999999996</v>
      </c>
    </row>
    <row r="43" spans="1:20" s="16" customFormat="1" ht="24.75">
      <c r="A43" s="8">
        <v>41</v>
      </c>
      <c r="B43" s="2">
        <v>160174</v>
      </c>
      <c r="C43" s="17">
        <v>1222190261</v>
      </c>
      <c r="D43" s="2" t="s">
        <v>217</v>
      </c>
      <c r="E43" s="2" t="s">
        <v>218</v>
      </c>
      <c r="F43" s="2" t="s">
        <v>219</v>
      </c>
      <c r="G43" s="2" t="s">
        <v>23</v>
      </c>
      <c r="H43" s="2"/>
      <c r="I43" s="17" t="s">
        <v>220</v>
      </c>
      <c r="J43" s="17">
        <f t="shared" si="0"/>
        <v>5.0999999999999996</v>
      </c>
      <c r="K43" s="17" t="s">
        <v>221</v>
      </c>
      <c r="L43" s="10">
        <f t="shared" si="1"/>
        <v>12.52</v>
      </c>
      <c r="M43" s="12">
        <v>5</v>
      </c>
      <c r="N43" s="18">
        <v>0</v>
      </c>
      <c r="O43" s="18">
        <v>0</v>
      </c>
      <c r="P43" s="13" t="s">
        <v>54</v>
      </c>
      <c r="Q43" s="14">
        <f t="shared" si="2"/>
        <v>22.400000000000002</v>
      </c>
      <c r="R43" s="14">
        <f t="shared" si="3"/>
        <v>22.400000000000002</v>
      </c>
      <c r="S43" s="18">
        <v>0</v>
      </c>
      <c r="T43" s="15">
        <f t="shared" si="4"/>
        <v>45.019999999999996</v>
      </c>
    </row>
    <row r="44" spans="1:20" s="16" customFormat="1" ht="24.75">
      <c r="A44" s="8">
        <v>42</v>
      </c>
      <c r="B44" s="2">
        <v>164340</v>
      </c>
      <c r="C44" s="17">
        <v>1222190271</v>
      </c>
      <c r="D44" s="2" t="s">
        <v>222</v>
      </c>
      <c r="E44" s="2" t="s">
        <v>223</v>
      </c>
      <c r="F44" s="2" t="s">
        <v>224</v>
      </c>
      <c r="G44" s="2" t="s">
        <v>52</v>
      </c>
      <c r="H44" s="2"/>
      <c r="I44" s="17" t="s">
        <v>225</v>
      </c>
      <c r="J44" s="17">
        <f t="shared" si="0"/>
        <v>8.282</v>
      </c>
      <c r="K44" s="17" t="s">
        <v>226</v>
      </c>
      <c r="L44" s="10">
        <f t="shared" si="1"/>
        <v>16.149999999999999</v>
      </c>
      <c r="M44" s="18">
        <v>0</v>
      </c>
      <c r="N44" s="12">
        <v>30</v>
      </c>
      <c r="O44" s="12">
        <v>35</v>
      </c>
      <c r="P44" s="13">
        <v>0</v>
      </c>
      <c r="Q44" s="14">
        <f t="shared" si="2"/>
        <v>0</v>
      </c>
      <c r="R44" s="14">
        <f t="shared" si="3"/>
        <v>35</v>
      </c>
      <c r="S44" s="18">
        <v>0</v>
      </c>
      <c r="T44" s="15">
        <f t="shared" si="4"/>
        <v>59.432000000000002</v>
      </c>
    </row>
    <row r="45" spans="1:20" s="16" customFormat="1" ht="24.75">
      <c r="A45" s="8">
        <v>43</v>
      </c>
      <c r="B45" s="9">
        <v>164149</v>
      </c>
      <c r="C45" s="10">
        <v>1222190276</v>
      </c>
      <c r="D45" s="9" t="s">
        <v>227</v>
      </c>
      <c r="E45" s="9" t="s">
        <v>228</v>
      </c>
      <c r="F45" s="9" t="s">
        <v>229</v>
      </c>
      <c r="G45" s="9" t="s">
        <v>23</v>
      </c>
      <c r="H45" s="9"/>
      <c r="I45" s="10" t="s">
        <v>230</v>
      </c>
      <c r="J45" s="10">
        <f t="shared" si="0"/>
        <v>5.9329999999999998</v>
      </c>
      <c r="K45" s="10" t="s">
        <v>231</v>
      </c>
      <c r="L45" s="10">
        <f t="shared" si="1"/>
        <v>12.906000000000001</v>
      </c>
      <c r="M45" s="12">
        <v>5</v>
      </c>
      <c r="N45" s="12">
        <v>0</v>
      </c>
      <c r="O45" s="12">
        <v>0</v>
      </c>
      <c r="P45" s="13" t="s">
        <v>232</v>
      </c>
      <c r="Q45" s="14">
        <f t="shared" si="2"/>
        <v>19.731999999999999</v>
      </c>
      <c r="R45" s="14">
        <f t="shared" si="3"/>
        <v>19.731999999999999</v>
      </c>
      <c r="S45" s="12">
        <v>0</v>
      </c>
      <c r="T45" s="15">
        <f t="shared" si="4"/>
        <v>43.570999999999998</v>
      </c>
    </row>
    <row r="46" spans="1:20" s="16" customFormat="1">
      <c r="A46" s="8">
        <v>44</v>
      </c>
      <c r="B46" s="2">
        <v>159526</v>
      </c>
      <c r="C46" s="17">
        <v>1222190277</v>
      </c>
      <c r="D46" s="2" t="s">
        <v>233</v>
      </c>
      <c r="E46" s="2" t="s">
        <v>234</v>
      </c>
      <c r="F46" s="2" t="s">
        <v>235</v>
      </c>
      <c r="G46" s="2" t="s">
        <v>52</v>
      </c>
      <c r="H46" s="2"/>
      <c r="I46" s="17">
        <v>72</v>
      </c>
      <c r="J46" s="17">
        <f t="shared" si="0"/>
        <v>7.2</v>
      </c>
      <c r="K46" s="17">
        <v>89</v>
      </c>
      <c r="L46" s="10">
        <f t="shared" si="1"/>
        <v>17.8</v>
      </c>
      <c r="M46" s="18"/>
      <c r="N46" s="18"/>
      <c r="O46" s="18"/>
      <c r="P46" s="13" t="s">
        <v>54</v>
      </c>
      <c r="Q46" s="14">
        <f t="shared" si="2"/>
        <v>22.400000000000002</v>
      </c>
      <c r="R46" s="14">
        <f t="shared" si="3"/>
        <v>22.400000000000002</v>
      </c>
      <c r="S46" s="18"/>
      <c r="T46" s="15">
        <f t="shared" si="4"/>
        <v>47.400000000000006</v>
      </c>
    </row>
    <row r="47" spans="1:20" s="16" customFormat="1" ht="24.75">
      <c r="A47" s="8">
        <v>45</v>
      </c>
      <c r="B47" s="2">
        <v>160978</v>
      </c>
      <c r="C47" s="17">
        <v>1222190278</v>
      </c>
      <c r="D47" s="2" t="s">
        <v>233</v>
      </c>
      <c r="E47" s="2" t="s">
        <v>236</v>
      </c>
      <c r="F47" s="2" t="s">
        <v>237</v>
      </c>
      <c r="G47" s="2" t="s">
        <v>23</v>
      </c>
      <c r="H47" s="2"/>
      <c r="I47" s="17" t="s">
        <v>238</v>
      </c>
      <c r="J47" s="10">
        <f t="shared" si="0"/>
        <v>6.58</v>
      </c>
      <c r="K47" s="17" t="s">
        <v>239</v>
      </c>
      <c r="L47" s="10">
        <f t="shared" si="1"/>
        <v>1.3220000000000001</v>
      </c>
      <c r="M47" s="18"/>
      <c r="N47" s="18"/>
      <c r="O47" s="18"/>
      <c r="P47" s="13" t="s">
        <v>59</v>
      </c>
      <c r="Q47" s="14">
        <f t="shared" si="2"/>
        <v>20.8</v>
      </c>
      <c r="R47" s="14">
        <f t="shared" si="3"/>
        <v>20.8</v>
      </c>
      <c r="S47" s="18"/>
      <c r="T47" s="15">
        <f t="shared" si="4"/>
        <v>28.702000000000002</v>
      </c>
    </row>
    <row r="48" spans="1:20" s="16" customFormat="1" ht="36.75">
      <c r="A48" s="8">
        <v>46</v>
      </c>
      <c r="B48" s="2">
        <v>161786</v>
      </c>
      <c r="C48" s="17">
        <v>1222190279</v>
      </c>
      <c r="D48" s="2" t="s">
        <v>240</v>
      </c>
      <c r="E48" s="2" t="s">
        <v>241</v>
      </c>
      <c r="F48" s="2" t="s">
        <v>242</v>
      </c>
      <c r="G48" s="2" t="s">
        <v>52</v>
      </c>
      <c r="H48" s="2"/>
      <c r="I48" s="17">
        <v>80.766000000000005</v>
      </c>
      <c r="J48" s="17">
        <f t="shared" si="0"/>
        <v>8.0766000000000009</v>
      </c>
      <c r="K48" s="17" t="s">
        <v>53</v>
      </c>
      <c r="L48" s="10">
        <f t="shared" si="1"/>
        <v>15.330000000000002</v>
      </c>
      <c r="M48" s="12">
        <v>5</v>
      </c>
      <c r="N48" s="18">
        <v>0</v>
      </c>
      <c r="O48" s="18">
        <v>0</v>
      </c>
      <c r="P48" s="13" t="s">
        <v>48</v>
      </c>
      <c r="Q48" s="14">
        <f t="shared" si="2"/>
        <v>20.268000000000001</v>
      </c>
      <c r="R48" s="14">
        <f t="shared" si="3"/>
        <v>20.268000000000001</v>
      </c>
      <c r="S48" s="18">
        <v>0</v>
      </c>
      <c r="T48" s="15">
        <f t="shared" si="4"/>
        <v>48.674600000000005</v>
      </c>
    </row>
    <row r="49" spans="1:20" s="16" customFormat="1" ht="24.75">
      <c r="A49" s="8">
        <v>47</v>
      </c>
      <c r="B49" s="9">
        <v>160357</v>
      </c>
      <c r="C49" s="10">
        <v>1222190285</v>
      </c>
      <c r="D49" s="9" t="s">
        <v>243</v>
      </c>
      <c r="E49" s="9" t="s">
        <v>244</v>
      </c>
      <c r="F49" s="9" t="s">
        <v>120</v>
      </c>
      <c r="G49" s="9" t="s">
        <v>140</v>
      </c>
      <c r="H49" s="9"/>
      <c r="I49" s="10" t="s">
        <v>245</v>
      </c>
      <c r="J49" s="10">
        <f t="shared" si="0"/>
        <v>7.2849999999999993</v>
      </c>
      <c r="K49" s="10" t="s">
        <v>246</v>
      </c>
      <c r="L49" s="10">
        <f t="shared" si="1"/>
        <v>13.644</v>
      </c>
      <c r="M49" s="12">
        <v>5</v>
      </c>
      <c r="N49" s="12">
        <v>0</v>
      </c>
      <c r="O49" s="12">
        <v>0</v>
      </c>
      <c r="P49" s="13" t="s">
        <v>160</v>
      </c>
      <c r="Q49" s="14">
        <f t="shared" si="2"/>
        <v>21.332000000000001</v>
      </c>
      <c r="R49" s="14">
        <f t="shared" si="3"/>
        <v>21.332000000000001</v>
      </c>
      <c r="S49" s="12">
        <v>0</v>
      </c>
      <c r="T49" s="15">
        <f t="shared" si="4"/>
        <v>47.260999999999996</v>
      </c>
    </row>
    <row r="50" spans="1:20" s="16" customFormat="1" ht="24.75">
      <c r="A50" s="8">
        <v>48</v>
      </c>
      <c r="B50" s="2">
        <v>163640</v>
      </c>
      <c r="C50" s="17">
        <v>1222190286</v>
      </c>
      <c r="D50" s="2" t="s">
        <v>247</v>
      </c>
      <c r="E50" s="2" t="s">
        <v>248</v>
      </c>
      <c r="F50" s="2" t="s">
        <v>249</v>
      </c>
      <c r="G50" s="2" t="s">
        <v>28</v>
      </c>
      <c r="H50" s="2"/>
      <c r="I50" s="17" t="s">
        <v>250</v>
      </c>
      <c r="J50" s="17">
        <f t="shared" si="0"/>
        <v>7.3819999999999997</v>
      </c>
      <c r="K50" s="17" t="s">
        <v>251</v>
      </c>
      <c r="L50" s="10">
        <f t="shared" si="1"/>
        <v>15.324000000000002</v>
      </c>
      <c r="M50" s="12">
        <v>5</v>
      </c>
      <c r="N50" s="18">
        <v>0</v>
      </c>
      <c r="O50" s="18">
        <v>0</v>
      </c>
      <c r="P50" s="13" t="s">
        <v>35</v>
      </c>
      <c r="Q50" s="14">
        <f t="shared" si="2"/>
        <v>24.532</v>
      </c>
      <c r="R50" s="14">
        <f t="shared" si="3"/>
        <v>24.532</v>
      </c>
      <c r="S50" s="18">
        <v>0</v>
      </c>
      <c r="T50" s="15">
        <f t="shared" si="4"/>
        <v>52.238</v>
      </c>
    </row>
    <row r="51" spans="1:20" s="16" customFormat="1" ht="24.75">
      <c r="A51" s="8">
        <v>49</v>
      </c>
      <c r="B51" s="2">
        <v>162673</v>
      </c>
      <c r="C51" s="17">
        <v>1222190288</v>
      </c>
      <c r="D51" s="2" t="s">
        <v>252</v>
      </c>
      <c r="E51" s="2" t="s">
        <v>253</v>
      </c>
      <c r="F51" s="2" t="s">
        <v>254</v>
      </c>
      <c r="G51" s="2" t="s">
        <v>90</v>
      </c>
      <c r="H51" s="2"/>
      <c r="I51" s="17">
        <v>70.209999999999994</v>
      </c>
      <c r="J51" s="10">
        <f t="shared" si="0"/>
        <v>7.020999999999999</v>
      </c>
      <c r="K51" s="17" t="s">
        <v>255</v>
      </c>
      <c r="L51" s="10">
        <f t="shared" si="1"/>
        <v>11.186</v>
      </c>
      <c r="M51" s="12"/>
      <c r="N51" s="12">
        <v>30</v>
      </c>
      <c r="O51" s="12">
        <v>0</v>
      </c>
      <c r="P51" s="13" t="s">
        <v>232</v>
      </c>
      <c r="Q51" s="14">
        <f t="shared" si="2"/>
        <v>19.731999999999999</v>
      </c>
      <c r="R51" s="14">
        <f t="shared" si="3"/>
        <v>30</v>
      </c>
      <c r="S51" s="18">
        <v>10</v>
      </c>
      <c r="T51" s="15">
        <f t="shared" si="4"/>
        <v>58.207000000000001</v>
      </c>
    </row>
    <row r="52" spans="1:20" s="16" customFormat="1" ht="36.75">
      <c r="A52" s="8">
        <v>50</v>
      </c>
      <c r="B52" s="9">
        <v>164406</v>
      </c>
      <c r="C52" s="10">
        <v>1222190295</v>
      </c>
      <c r="D52" s="9" t="s">
        <v>256</v>
      </c>
      <c r="E52" s="9" t="s">
        <v>257</v>
      </c>
      <c r="F52" s="9" t="s">
        <v>258</v>
      </c>
      <c r="G52" s="9" t="s">
        <v>52</v>
      </c>
      <c r="H52" s="9"/>
      <c r="I52" s="10">
        <v>65.915999999999997</v>
      </c>
      <c r="J52" s="17">
        <f t="shared" si="0"/>
        <v>6.5915999999999997</v>
      </c>
      <c r="K52" s="10" t="s">
        <v>259</v>
      </c>
      <c r="L52" s="10">
        <f t="shared" si="1"/>
        <v>13.65</v>
      </c>
      <c r="M52" s="12">
        <v>5</v>
      </c>
      <c r="N52" s="12">
        <v>30</v>
      </c>
      <c r="O52" s="12">
        <v>0</v>
      </c>
      <c r="P52" s="13" t="s">
        <v>48</v>
      </c>
      <c r="Q52" s="14">
        <f t="shared" si="2"/>
        <v>20.268000000000001</v>
      </c>
      <c r="R52" s="14">
        <f t="shared" si="3"/>
        <v>30</v>
      </c>
      <c r="S52" s="12">
        <v>0</v>
      </c>
      <c r="T52" s="15">
        <f t="shared" si="4"/>
        <v>55.241599999999998</v>
      </c>
    </row>
    <row r="53" spans="1:20" s="16" customFormat="1" ht="24.75">
      <c r="A53" s="8">
        <v>51</v>
      </c>
      <c r="B53" s="2">
        <v>159913</v>
      </c>
      <c r="C53" s="17">
        <v>1222190298</v>
      </c>
      <c r="D53" s="2" t="s">
        <v>260</v>
      </c>
      <c r="E53" s="2" t="s">
        <v>261</v>
      </c>
      <c r="F53" s="2" t="s">
        <v>262</v>
      </c>
      <c r="G53" s="2" t="s">
        <v>90</v>
      </c>
      <c r="H53" s="2"/>
      <c r="I53" s="17" t="s">
        <v>263</v>
      </c>
      <c r="J53" s="10">
        <f t="shared" si="0"/>
        <v>7.1879999999999997</v>
      </c>
      <c r="K53" s="17">
        <v>75.5</v>
      </c>
      <c r="L53" s="10">
        <f t="shared" si="1"/>
        <v>15.1</v>
      </c>
      <c r="M53" s="18">
        <v>0</v>
      </c>
      <c r="N53" s="18">
        <v>30</v>
      </c>
      <c r="O53" s="12">
        <v>35</v>
      </c>
      <c r="P53" s="13">
        <v>0</v>
      </c>
      <c r="Q53" s="14">
        <f t="shared" si="2"/>
        <v>0</v>
      </c>
      <c r="R53" s="14">
        <f t="shared" si="3"/>
        <v>35</v>
      </c>
      <c r="S53" s="18">
        <v>0</v>
      </c>
      <c r="T53" s="15">
        <f t="shared" si="4"/>
        <v>57.287999999999997</v>
      </c>
    </row>
    <row r="54" spans="1:20" s="16" customFormat="1" ht="24.75">
      <c r="A54" s="8">
        <v>52</v>
      </c>
      <c r="B54" s="9">
        <v>161040</v>
      </c>
      <c r="C54" s="10">
        <v>1222190300</v>
      </c>
      <c r="D54" s="9" t="s">
        <v>264</v>
      </c>
      <c r="E54" s="9" t="s">
        <v>265</v>
      </c>
      <c r="F54" s="9" t="s">
        <v>266</v>
      </c>
      <c r="G54" s="9" t="s">
        <v>52</v>
      </c>
      <c r="H54" s="9" t="s">
        <v>267</v>
      </c>
      <c r="I54" s="10" t="s">
        <v>268</v>
      </c>
      <c r="J54" s="17">
        <f t="shared" si="0"/>
        <v>6.9379999999999997</v>
      </c>
      <c r="K54" s="10" t="s">
        <v>100</v>
      </c>
      <c r="L54" s="10">
        <f t="shared" si="1"/>
        <v>13.180000000000001</v>
      </c>
      <c r="M54" s="12">
        <v>5</v>
      </c>
      <c r="N54" s="12">
        <v>0</v>
      </c>
      <c r="O54" s="12">
        <v>0</v>
      </c>
      <c r="P54" s="13" t="s">
        <v>269</v>
      </c>
      <c r="Q54" s="14">
        <f t="shared" si="2"/>
        <v>33.6</v>
      </c>
      <c r="R54" s="14">
        <f t="shared" si="3"/>
        <v>33.6</v>
      </c>
      <c r="S54" s="12">
        <v>0</v>
      </c>
      <c r="T54" s="15">
        <f t="shared" si="4"/>
        <v>58.718000000000004</v>
      </c>
    </row>
    <row r="55" spans="1:20" s="16" customFormat="1" ht="24.75">
      <c r="A55" s="8">
        <v>53</v>
      </c>
      <c r="B55" s="9">
        <v>162450</v>
      </c>
      <c r="C55" s="10">
        <v>1222190305</v>
      </c>
      <c r="D55" s="9" t="s">
        <v>270</v>
      </c>
      <c r="E55" s="9" t="s">
        <v>271</v>
      </c>
      <c r="F55" s="9" t="s">
        <v>272</v>
      </c>
      <c r="G55" s="9" t="s">
        <v>52</v>
      </c>
      <c r="H55" s="9"/>
      <c r="I55" s="10" t="s">
        <v>273</v>
      </c>
      <c r="J55" s="10">
        <f t="shared" si="0"/>
        <v>7.5549999999999997</v>
      </c>
      <c r="K55" s="10" t="s">
        <v>274</v>
      </c>
      <c r="L55" s="10">
        <f t="shared" si="1"/>
        <v>13.469999999999999</v>
      </c>
      <c r="M55" s="12">
        <v>5</v>
      </c>
      <c r="N55" s="12">
        <v>30</v>
      </c>
      <c r="O55" s="12">
        <v>0</v>
      </c>
      <c r="P55" s="13">
        <v>0</v>
      </c>
      <c r="Q55" s="14">
        <f t="shared" si="2"/>
        <v>0</v>
      </c>
      <c r="R55" s="14">
        <f t="shared" si="3"/>
        <v>30</v>
      </c>
      <c r="S55" s="12">
        <v>0</v>
      </c>
      <c r="T55" s="15">
        <f t="shared" si="4"/>
        <v>56.024999999999999</v>
      </c>
    </row>
    <row r="56" spans="1:20" s="16" customFormat="1" ht="24.75">
      <c r="A56" s="8">
        <v>54</v>
      </c>
      <c r="B56" s="2">
        <v>160276</v>
      </c>
      <c r="C56" s="17">
        <v>1222190307</v>
      </c>
      <c r="D56" s="2" t="s">
        <v>275</v>
      </c>
      <c r="E56" s="2" t="s">
        <v>276</v>
      </c>
      <c r="F56" s="2" t="s">
        <v>277</v>
      </c>
      <c r="G56" s="2" t="s">
        <v>52</v>
      </c>
      <c r="H56" s="2"/>
      <c r="I56" s="17" t="s">
        <v>278</v>
      </c>
      <c r="J56" s="10">
        <f t="shared" si="0"/>
        <v>6.1450000000000005</v>
      </c>
      <c r="K56" s="17" t="s">
        <v>279</v>
      </c>
      <c r="L56" s="10">
        <f t="shared" si="1"/>
        <v>14.356</v>
      </c>
      <c r="M56" s="12"/>
      <c r="N56" s="18">
        <v>0</v>
      </c>
      <c r="O56" s="18">
        <v>0</v>
      </c>
      <c r="P56" s="13" t="s">
        <v>82</v>
      </c>
      <c r="Q56" s="14">
        <f t="shared" si="2"/>
        <v>24</v>
      </c>
      <c r="R56" s="14">
        <f t="shared" si="3"/>
        <v>24</v>
      </c>
      <c r="S56" s="18">
        <v>0</v>
      </c>
      <c r="T56" s="15">
        <f t="shared" si="4"/>
        <v>44.501000000000005</v>
      </c>
    </row>
    <row r="57" spans="1:20" s="16" customFormat="1" ht="36.75">
      <c r="A57" s="8">
        <v>55</v>
      </c>
      <c r="B57" s="9">
        <v>160230</v>
      </c>
      <c r="C57" s="10">
        <v>1222190329</v>
      </c>
      <c r="D57" s="9" t="s">
        <v>280</v>
      </c>
      <c r="E57" s="9" t="s">
        <v>281</v>
      </c>
      <c r="F57" s="9" t="s">
        <v>282</v>
      </c>
      <c r="G57" s="9" t="s">
        <v>140</v>
      </c>
      <c r="H57" s="9"/>
      <c r="I57" s="10" t="s">
        <v>283</v>
      </c>
      <c r="J57" s="10">
        <f t="shared" si="0"/>
        <v>7.7730000000000006</v>
      </c>
      <c r="K57" s="10" t="s">
        <v>284</v>
      </c>
      <c r="L57" s="10">
        <f t="shared" si="1"/>
        <v>14.532</v>
      </c>
      <c r="M57" s="12">
        <v>5</v>
      </c>
      <c r="N57" s="12">
        <v>0</v>
      </c>
      <c r="O57" s="12">
        <v>35</v>
      </c>
      <c r="P57" s="13">
        <v>0</v>
      </c>
      <c r="Q57" s="14">
        <f t="shared" si="2"/>
        <v>0</v>
      </c>
      <c r="R57" s="14">
        <f t="shared" si="3"/>
        <v>35</v>
      </c>
      <c r="S57" s="12">
        <v>0</v>
      </c>
      <c r="T57" s="15">
        <f t="shared" si="4"/>
        <v>62.305</v>
      </c>
    </row>
    <row r="58" spans="1:20" s="16" customFormat="1">
      <c r="A58" s="8">
        <v>56</v>
      </c>
      <c r="B58" s="2">
        <v>163353</v>
      </c>
      <c r="C58" s="17">
        <v>1222190330</v>
      </c>
      <c r="D58" s="2" t="s">
        <v>285</v>
      </c>
      <c r="E58" s="2" t="s">
        <v>286</v>
      </c>
      <c r="F58" s="2" t="s">
        <v>287</v>
      </c>
      <c r="G58" s="2" t="s">
        <v>28</v>
      </c>
      <c r="H58" s="2"/>
      <c r="I58" s="17" t="s">
        <v>288</v>
      </c>
      <c r="J58" s="17">
        <f t="shared" si="0"/>
        <v>6.7549999999999999</v>
      </c>
      <c r="K58" s="17" t="s">
        <v>289</v>
      </c>
      <c r="L58" s="10">
        <f t="shared" si="1"/>
        <v>14.530000000000001</v>
      </c>
      <c r="M58" s="12">
        <v>5</v>
      </c>
      <c r="N58" s="18">
        <v>0</v>
      </c>
      <c r="O58" s="18">
        <v>0</v>
      </c>
      <c r="P58" s="13" t="s">
        <v>82</v>
      </c>
      <c r="Q58" s="14">
        <f t="shared" si="2"/>
        <v>24</v>
      </c>
      <c r="R58" s="14">
        <f t="shared" si="3"/>
        <v>24</v>
      </c>
      <c r="S58" s="18">
        <v>0</v>
      </c>
      <c r="T58" s="15">
        <f t="shared" si="4"/>
        <v>50.284999999999997</v>
      </c>
    </row>
    <row r="59" spans="1:20" s="16" customFormat="1" ht="24.75">
      <c r="A59" s="8">
        <v>57</v>
      </c>
      <c r="B59" s="9">
        <v>162490</v>
      </c>
      <c r="C59" s="10">
        <v>1222190331</v>
      </c>
      <c r="D59" s="9" t="s">
        <v>285</v>
      </c>
      <c r="E59" s="9" t="s">
        <v>290</v>
      </c>
      <c r="F59" s="9" t="s">
        <v>291</v>
      </c>
      <c r="G59" s="9" t="s">
        <v>28</v>
      </c>
      <c r="H59" s="9"/>
      <c r="I59" s="10" t="s">
        <v>292</v>
      </c>
      <c r="J59" s="10">
        <f t="shared" si="0"/>
        <v>7.3650000000000002</v>
      </c>
      <c r="K59" s="10" t="s">
        <v>293</v>
      </c>
      <c r="L59" s="10">
        <f t="shared" si="1"/>
        <v>15.641999999999999</v>
      </c>
      <c r="M59" s="12">
        <v>5</v>
      </c>
      <c r="N59" s="12">
        <v>30</v>
      </c>
      <c r="O59" s="12">
        <v>0</v>
      </c>
      <c r="P59" s="13" t="s">
        <v>31</v>
      </c>
      <c r="Q59" s="14">
        <f t="shared" si="2"/>
        <v>25.6</v>
      </c>
      <c r="R59" s="14">
        <f t="shared" si="3"/>
        <v>30</v>
      </c>
      <c r="S59" s="12">
        <v>0</v>
      </c>
      <c r="T59" s="15">
        <f t="shared" si="4"/>
        <v>58.006999999999998</v>
      </c>
    </row>
    <row r="60" spans="1:20" s="16" customFormat="1" ht="24.75">
      <c r="A60" s="8">
        <v>58</v>
      </c>
      <c r="B60" s="2">
        <v>161738</v>
      </c>
      <c r="C60" s="17">
        <v>1222190336</v>
      </c>
      <c r="D60" s="2" t="s">
        <v>294</v>
      </c>
      <c r="E60" s="2" t="s">
        <v>295</v>
      </c>
      <c r="F60" s="2" t="s">
        <v>296</v>
      </c>
      <c r="G60" s="2" t="s">
        <v>52</v>
      </c>
      <c r="H60" s="2"/>
      <c r="I60" s="17">
        <v>82.757999999999996</v>
      </c>
      <c r="J60" s="17">
        <f t="shared" si="0"/>
        <v>8.2758000000000003</v>
      </c>
      <c r="K60" s="17" t="s">
        <v>297</v>
      </c>
      <c r="L60" s="10">
        <f t="shared" si="1"/>
        <v>16.880000000000003</v>
      </c>
      <c r="M60" s="12">
        <v>5</v>
      </c>
      <c r="N60" s="18">
        <v>0</v>
      </c>
      <c r="O60" s="12">
        <v>35</v>
      </c>
      <c r="P60" s="13" t="s">
        <v>82</v>
      </c>
      <c r="Q60" s="14">
        <f t="shared" si="2"/>
        <v>24</v>
      </c>
      <c r="R60" s="14">
        <f t="shared" si="3"/>
        <v>35</v>
      </c>
      <c r="S60" s="18">
        <v>0</v>
      </c>
      <c r="T60" s="15">
        <f t="shared" si="4"/>
        <v>65.155799999999999</v>
      </c>
    </row>
    <row r="61" spans="1:20" s="16" customFormat="1" ht="24.75">
      <c r="A61" s="8">
        <v>59</v>
      </c>
      <c r="B61" s="9">
        <v>159439</v>
      </c>
      <c r="C61" s="10">
        <v>1222190342</v>
      </c>
      <c r="D61" s="9" t="s">
        <v>298</v>
      </c>
      <c r="E61" s="9" t="s">
        <v>299</v>
      </c>
      <c r="F61" s="9" t="s">
        <v>300</v>
      </c>
      <c r="G61" s="9" t="s">
        <v>90</v>
      </c>
      <c r="H61" s="9"/>
      <c r="I61" s="10" t="s">
        <v>301</v>
      </c>
      <c r="J61" s="17">
        <f t="shared" si="0"/>
        <v>7.9030000000000005</v>
      </c>
      <c r="K61" s="10" t="s">
        <v>302</v>
      </c>
      <c r="L61" s="10">
        <f t="shared" si="1"/>
        <v>16.86</v>
      </c>
      <c r="M61" s="12">
        <v>0</v>
      </c>
      <c r="N61" s="12">
        <v>30</v>
      </c>
      <c r="O61" s="12">
        <v>35</v>
      </c>
      <c r="P61" s="13">
        <v>0</v>
      </c>
      <c r="Q61" s="14">
        <f t="shared" si="2"/>
        <v>0</v>
      </c>
      <c r="R61" s="14">
        <f t="shared" si="3"/>
        <v>35</v>
      </c>
      <c r="S61" s="12">
        <v>0</v>
      </c>
      <c r="T61" s="15">
        <f t="shared" si="4"/>
        <v>59.762999999999998</v>
      </c>
    </row>
    <row r="62" spans="1:20" s="16" customFormat="1" ht="24.75">
      <c r="A62" s="8">
        <v>60</v>
      </c>
      <c r="B62" s="9">
        <v>160887</v>
      </c>
      <c r="C62" s="10">
        <v>1222190344</v>
      </c>
      <c r="D62" s="9" t="s">
        <v>303</v>
      </c>
      <c r="E62" s="9" t="s">
        <v>304</v>
      </c>
      <c r="F62" s="9" t="s">
        <v>305</v>
      </c>
      <c r="G62" s="9" t="s">
        <v>23</v>
      </c>
      <c r="H62" s="9"/>
      <c r="I62" s="10" t="s">
        <v>306</v>
      </c>
      <c r="J62" s="17">
        <f t="shared" si="0"/>
        <v>6.9239999999999995</v>
      </c>
      <c r="K62" s="10">
        <v>69.875</v>
      </c>
      <c r="L62" s="10">
        <f t="shared" si="1"/>
        <v>13.975</v>
      </c>
      <c r="M62" s="12">
        <v>0</v>
      </c>
      <c r="N62" s="12">
        <v>30</v>
      </c>
      <c r="O62" s="12">
        <v>0</v>
      </c>
      <c r="P62" s="13">
        <v>0</v>
      </c>
      <c r="Q62" s="14">
        <f t="shared" si="2"/>
        <v>0</v>
      </c>
      <c r="R62" s="14">
        <f t="shared" si="3"/>
        <v>30</v>
      </c>
      <c r="S62" s="12">
        <v>0</v>
      </c>
      <c r="T62" s="15">
        <f t="shared" si="4"/>
        <v>50.899000000000001</v>
      </c>
    </row>
    <row r="63" spans="1:20" s="16" customFormat="1" ht="24.75">
      <c r="A63" s="8">
        <v>61</v>
      </c>
      <c r="B63" s="9">
        <v>175225</v>
      </c>
      <c r="C63" s="10">
        <v>1222190345</v>
      </c>
      <c r="D63" s="9" t="s">
        <v>307</v>
      </c>
      <c r="E63" s="9" t="s">
        <v>308</v>
      </c>
      <c r="F63" s="9" t="s">
        <v>309</v>
      </c>
      <c r="G63" s="9" t="s">
        <v>52</v>
      </c>
      <c r="H63" s="9"/>
      <c r="I63" s="10" t="s">
        <v>310</v>
      </c>
      <c r="J63" s="10">
        <f t="shared" si="0"/>
        <v>7.1029999999999998</v>
      </c>
      <c r="K63" s="10" t="s">
        <v>311</v>
      </c>
      <c r="L63" s="10">
        <f t="shared" si="1"/>
        <v>16.187999999999999</v>
      </c>
      <c r="M63" s="12">
        <v>0</v>
      </c>
      <c r="N63" s="12">
        <v>30</v>
      </c>
      <c r="O63" s="12">
        <v>0</v>
      </c>
      <c r="P63" s="13" t="s">
        <v>312</v>
      </c>
      <c r="Q63" s="14">
        <f t="shared" si="2"/>
        <v>18.132000000000001</v>
      </c>
      <c r="R63" s="14">
        <f t="shared" si="3"/>
        <v>30</v>
      </c>
      <c r="S63" s="12">
        <v>0</v>
      </c>
      <c r="T63" s="15">
        <f t="shared" si="4"/>
        <v>53.290999999999997</v>
      </c>
    </row>
    <row r="64" spans="1:20" s="16" customFormat="1" ht="24.75">
      <c r="A64" s="8">
        <v>62</v>
      </c>
      <c r="B64" s="2">
        <v>175739</v>
      </c>
      <c r="C64" s="17">
        <v>1222190348</v>
      </c>
      <c r="D64" s="2" t="s">
        <v>313</v>
      </c>
      <c r="E64" s="2" t="s">
        <v>314</v>
      </c>
      <c r="F64" s="2" t="s">
        <v>315</v>
      </c>
      <c r="G64" s="2" t="s">
        <v>28</v>
      </c>
      <c r="H64" s="2"/>
      <c r="I64" s="17" t="s">
        <v>316</v>
      </c>
      <c r="J64" s="17">
        <f t="shared" si="0"/>
        <v>8.0599999999999987</v>
      </c>
      <c r="K64" s="17" t="s">
        <v>317</v>
      </c>
      <c r="L64" s="10">
        <f t="shared" si="1"/>
        <v>15.708000000000002</v>
      </c>
      <c r="M64" s="18"/>
      <c r="N64" s="18"/>
      <c r="O64" s="18"/>
      <c r="P64" s="13" t="s">
        <v>35</v>
      </c>
      <c r="Q64" s="14">
        <f t="shared" si="2"/>
        <v>24.532</v>
      </c>
      <c r="R64" s="14">
        <f t="shared" si="3"/>
        <v>24.532</v>
      </c>
      <c r="S64" s="18"/>
      <c r="T64" s="15">
        <f t="shared" si="4"/>
        <v>48.3</v>
      </c>
    </row>
    <row r="65" spans="1:25" s="16" customFormat="1" ht="24.75">
      <c r="A65" s="8">
        <v>63</v>
      </c>
      <c r="B65" s="2">
        <v>163161</v>
      </c>
      <c r="C65" s="17">
        <v>1222190351</v>
      </c>
      <c r="D65" s="2" t="s">
        <v>318</v>
      </c>
      <c r="E65" s="2" t="s">
        <v>319</v>
      </c>
      <c r="F65" s="2" t="s">
        <v>320</v>
      </c>
      <c r="G65" s="2" t="s">
        <v>28</v>
      </c>
      <c r="H65" s="2"/>
      <c r="I65" s="17">
        <v>76.379000000000005</v>
      </c>
      <c r="J65" s="10">
        <f t="shared" si="0"/>
        <v>7.6379000000000001</v>
      </c>
      <c r="K65" s="17">
        <v>66.488</v>
      </c>
      <c r="L65" s="10">
        <f t="shared" si="1"/>
        <v>13.297599999999999</v>
      </c>
      <c r="M65" s="12">
        <v>5</v>
      </c>
      <c r="N65" s="18">
        <v>0</v>
      </c>
      <c r="O65" s="18">
        <v>0</v>
      </c>
      <c r="P65" s="13" t="s">
        <v>321</v>
      </c>
      <c r="Q65" s="14">
        <f t="shared" si="2"/>
        <v>25.068000000000001</v>
      </c>
      <c r="R65" s="14">
        <f t="shared" si="3"/>
        <v>25.068000000000001</v>
      </c>
      <c r="S65" s="18">
        <v>0</v>
      </c>
      <c r="T65" s="15">
        <f t="shared" si="4"/>
        <v>51.003500000000003</v>
      </c>
    </row>
    <row r="66" spans="1:25" s="16" customFormat="1">
      <c r="A66" s="8">
        <v>64</v>
      </c>
      <c r="B66" s="9">
        <v>163434</v>
      </c>
      <c r="C66" s="10">
        <v>1222190354</v>
      </c>
      <c r="D66" s="9" t="s">
        <v>322</v>
      </c>
      <c r="E66" s="9" t="s">
        <v>323</v>
      </c>
      <c r="F66" s="9" t="s">
        <v>324</v>
      </c>
      <c r="G66" s="9" t="s">
        <v>52</v>
      </c>
      <c r="H66" s="9"/>
      <c r="I66" s="10">
        <v>68.655000000000001</v>
      </c>
      <c r="J66" s="17">
        <f t="shared" si="0"/>
        <v>6.8654999999999999</v>
      </c>
      <c r="K66" s="10">
        <v>68.356999999999999</v>
      </c>
      <c r="L66" s="10">
        <f t="shared" si="1"/>
        <v>13.6714</v>
      </c>
      <c r="M66" s="12">
        <v>5</v>
      </c>
      <c r="N66" s="12">
        <v>0</v>
      </c>
      <c r="O66" s="12">
        <v>0</v>
      </c>
      <c r="P66" s="13" t="s">
        <v>188</v>
      </c>
      <c r="Q66" s="14">
        <f t="shared" si="2"/>
        <v>26.132000000000001</v>
      </c>
      <c r="R66" s="14">
        <f t="shared" si="3"/>
        <v>26.132000000000001</v>
      </c>
      <c r="S66" s="12">
        <v>0</v>
      </c>
      <c r="T66" s="15">
        <f t="shared" si="4"/>
        <v>51.668900000000001</v>
      </c>
    </row>
    <row r="67" spans="1:25" s="16" customFormat="1" ht="24.75">
      <c r="A67" s="8">
        <v>65</v>
      </c>
      <c r="B67" s="9">
        <v>160412</v>
      </c>
      <c r="C67" s="10">
        <v>1222190360</v>
      </c>
      <c r="D67" s="9" t="s">
        <v>325</v>
      </c>
      <c r="E67" s="9" t="s">
        <v>326</v>
      </c>
      <c r="F67" s="9" t="s">
        <v>327</v>
      </c>
      <c r="G67" s="9" t="s">
        <v>39</v>
      </c>
      <c r="H67" s="9"/>
      <c r="I67" s="10"/>
      <c r="J67" s="10">
        <f>I67/10</f>
        <v>0</v>
      </c>
      <c r="K67" s="10" t="s">
        <v>328</v>
      </c>
      <c r="L67" s="10">
        <f>K67/5</f>
        <v>11.82</v>
      </c>
      <c r="M67" s="12">
        <v>0</v>
      </c>
      <c r="N67" s="12">
        <v>0</v>
      </c>
      <c r="O67" s="12">
        <v>35</v>
      </c>
      <c r="P67" s="13">
        <v>0</v>
      </c>
      <c r="Q67" s="14">
        <f t="shared" si="2"/>
        <v>0</v>
      </c>
      <c r="R67" s="14">
        <f t="shared" si="3"/>
        <v>35</v>
      </c>
      <c r="S67" s="12">
        <v>0</v>
      </c>
      <c r="T67" s="15">
        <f t="shared" si="4"/>
        <v>46.82</v>
      </c>
    </row>
    <row r="68" spans="1:25" s="16" customFormat="1" ht="24.75">
      <c r="A68" s="8">
        <v>66</v>
      </c>
      <c r="B68" s="9">
        <v>175267</v>
      </c>
      <c r="C68" s="10">
        <v>1222190370</v>
      </c>
      <c r="D68" s="9" t="s">
        <v>329</v>
      </c>
      <c r="E68" s="9" t="s">
        <v>330</v>
      </c>
      <c r="F68" s="9" t="s">
        <v>209</v>
      </c>
      <c r="G68" s="9" t="s">
        <v>28</v>
      </c>
      <c r="H68" s="9"/>
      <c r="I68" s="10">
        <v>75.034000000000006</v>
      </c>
      <c r="J68" s="10">
        <f>I68/10</f>
        <v>7.503400000000001</v>
      </c>
      <c r="K68" s="10">
        <v>84.332999999999998</v>
      </c>
      <c r="L68" s="10">
        <f>K68/5</f>
        <v>16.866599999999998</v>
      </c>
      <c r="M68" s="12"/>
      <c r="N68" s="12"/>
      <c r="O68" s="12"/>
      <c r="P68" s="13" t="s">
        <v>59</v>
      </c>
      <c r="Q68" s="14">
        <f>P68*0.4</f>
        <v>20.8</v>
      </c>
      <c r="R68" s="14">
        <f>MAX(Q68,O68,N68)</f>
        <v>20.8</v>
      </c>
      <c r="S68" s="12"/>
      <c r="T68" s="15">
        <f>J68+L68+M68+R68+S68</f>
        <v>45.17</v>
      </c>
    </row>
    <row r="69" spans="1:25" s="16" customFormat="1" ht="24.75">
      <c r="A69" s="8">
        <v>67</v>
      </c>
      <c r="B69" s="9">
        <v>175952</v>
      </c>
      <c r="C69" s="10">
        <v>1222190379</v>
      </c>
      <c r="D69" s="9" t="s">
        <v>331</v>
      </c>
      <c r="E69" s="9" t="s">
        <v>332</v>
      </c>
      <c r="F69" s="9" t="s">
        <v>333</v>
      </c>
      <c r="G69" s="9" t="s">
        <v>23</v>
      </c>
      <c r="H69" s="9"/>
      <c r="I69" s="10">
        <v>69.713999999999999</v>
      </c>
      <c r="J69" s="10">
        <f>I69/10</f>
        <v>6.9714</v>
      </c>
      <c r="K69" s="10" t="s">
        <v>278</v>
      </c>
      <c r="L69" s="10">
        <f>K69/5</f>
        <v>12.290000000000001</v>
      </c>
      <c r="M69" s="12">
        <v>5</v>
      </c>
      <c r="N69" s="12">
        <v>30</v>
      </c>
      <c r="O69" s="12">
        <v>0</v>
      </c>
      <c r="P69" s="13" t="s">
        <v>334</v>
      </c>
      <c r="Q69" s="14">
        <f>P69*0.4</f>
        <v>14.4</v>
      </c>
      <c r="R69" s="14">
        <f>MAX(Q69,O69,N69)</f>
        <v>30</v>
      </c>
      <c r="S69" s="12">
        <v>0</v>
      </c>
      <c r="T69" s="15">
        <f>J69+L69+M69+R69+S69</f>
        <v>54.261400000000002</v>
      </c>
    </row>
    <row r="70" spans="1:25" s="16" customFormat="1" ht="24.75">
      <c r="A70" s="8">
        <v>68</v>
      </c>
      <c r="B70" s="2">
        <v>236015</v>
      </c>
      <c r="C70" s="17">
        <v>1222190387</v>
      </c>
      <c r="D70" s="2" t="s">
        <v>335</v>
      </c>
      <c r="E70" s="2" t="s">
        <v>336</v>
      </c>
      <c r="F70" s="2" t="s">
        <v>337</v>
      </c>
      <c r="G70" s="2" t="s">
        <v>140</v>
      </c>
      <c r="H70" s="2"/>
      <c r="I70" s="17" t="s">
        <v>338</v>
      </c>
      <c r="J70" s="10">
        <f>I70/10</f>
        <v>7.617</v>
      </c>
      <c r="K70" s="17" t="s">
        <v>339</v>
      </c>
      <c r="L70" s="10">
        <f>K70/5</f>
        <v>15.290000000000001</v>
      </c>
      <c r="M70" s="12">
        <v>5</v>
      </c>
      <c r="N70" s="18">
        <v>0</v>
      </c>
      <c r="O70" s="18">
        <v>0</v>
      </c>
      <c r="P70" s="13" t="s">
        <v>59</v>
      </c>
      <c r="Q70" s="14">
        <f>P70*0.4</f>
        <v>20.8</v>
      </c>
      <c r="R70" s="14">
        <f>MAX(Q70,O70,N70)</f>
        <v>20.8</v>
      </c>
      <c r="S70" s="18">
        <v>0</v>
      </c>
      <c r="T70" s="15">
        <f>J70+L70+M70+R70+S70</f>
        <v>48.707000000000001</v>
      </c>
    </row>
    <row r="71" spans="1:25" s="16" customFormat="1" ht="24.75">
      <c r="A71" s="8">
        <v>69</v>
      </c>
      <c r="B71" s="9">
        <v>236023</v>
      </c>
      <c r="C71" s="10">
        <v>1222190388</v>
      </c>
      <c r="D71" s="9" t="s">
        <v>340</v>
      </c>
      <c r="E71" s="9" t="s">
        <v>341</v>
      </c>
      <c r="F71" s="9" t="s">
        <v>200</v>
      </c>
      <c r="G71" s="9" t="s">
        <v>39</v>
      </c>
      <c r="H71" s="9"/>
      <c r="I71" s="10" t="s">
        <v>342</v>
      </c>
      <c r="J71" s="17">
        <f>I71/10</f>
        <v>6.0110000000000001</v>
      </c>
      <c r="K71" s="10">
        <v>76.5</v>
      </c>
      <c r="L71" s="10">
        <f>K71/5</f>
        <v>15.3</v>
      </c>
      <c r="M71" s="12"/>
      <c r="N71" s="12"/>
      <c r="O71" s="12"/>
      <c r="P71" s="13" t="s">
        <v>160</v>
      </c>
      <c r="Q71" s="14">
        <f>P71*0.4</f>
        <v>21.332000000000001</v>
      </c>
      <c r="R71" s="14">
        <f>MAX(Q71,O71,N71)</f>
        <v>21.332000000000001</v>
      </c>
      <c r="S71" s="12"/>
      <c r="T71" s="15">
        <f>J71+L71+M71+R71+S71</f>
        <v>42.643000000000001</v>
      </c>
    </row>
    <row r="73" spans="1:25" s="54" customFormat="1" ht="118.5" customHeight="1">
      <c r="A73" s="67" t="s">
        <v>1229</v>
      </c>
      <c r="B73" s="68"/>
      <c r="C73" s="68"/>
      <c r="D73" s="68"/>
      <c r="E73" s="68"/>
      <c r="F73" s="68"/>
      <c r="G73" s="68"/>
      <c r="H73" s="68"/>
      <c r="I73" s="68"/>
      <c r="J73" s="68"/>
      <c r="K73" s="68"/>
      <c r="L73" s="68"/>
      <c r="M73" s="68"/>
      <c r="N73" s="68"/>
      <c r="O73" s="68"/>
      <c r="P73" s="68"/>
      <c r="Q73" s="68"/>
      <c r="R73" s="68"/>
      <c r="S73" s="68"/>
      <c r="T73" s="68"/>
      <c r="U73" s="55"/>
      <c r="V73" s="55"/>
      <c r="W73" s="55"/>
      <c r="X73" s="55"/>
      <c r="Y73" s="55"/>
    </row>
    <row r="74" spans="1:25" s="54" customFormat="1" ht="23.25" customHeight="1">
      <c r="A74" s="69" t="s">
        <v>1203</v>
      </c>
      <c r="B74" s="70"/>
      <c r="C74" s="70"/>
      <c r="D74" s="70"/>
      <c r="E74" s="70"/>
      <c r="F74" s="70"/>
      <c r="G74" s="70"/>
      <c r="H74" s="70"/>
      <c r="I74" s="70"/>
      <c r="J74" s="70"/>
      <c r="K74" s="70"/>
      <c r="L74" s="70"/>
      <c r="M74" s="70"/>
      <c r="N74" s="70"/>
      <c r="O74" s="70"/>
      <c r="P74" s="70"/>
      <c r="Q74" s="70"/>
      <c r="R74" s="70"/>
      <c r="S74" s="70"/>
      <c r="T74" s="70"/>
      <c r="U74" s="56"/>
      <c r="V74" s="56"/>
      <c r="W74" s="56"/>
      <c r="X74" s="56"/>
      <c r="Y74" s="56"/>
    </row>
  </sheetData>
  <mergeCells count="3">
    <mergeCell ref="A1:T1"/>
    <mergeCell ref="A73:T73"/>
    <mergeCell ref="A74:T74"/>
  </mergeCell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dimension ref="A1:Z92"/>
  <sheetViews>
    <sheetView topLeftCell="A20" workbookViewId="0">
      <selection activeCell="A27" sqref="A27:Z27"/>
    </sheetView>
  </sheetViews>
  <sheetFormatPr defaultColWidth="6.85546875" defaultRowHeight="15"/>
  <cols>
    <col min="1" max="1" width="3.28515625" style="16" customWidth="1"/>
    <col min="2" max="2" width="5.85546875" style="16" customWidth="1"/>
    <col min="3" max="3" width="9.7109375" style="16" customWidth="1"/>
    <col min="4" max="4" width="7.85546875" style="16" customWidth="1"/>
    <col min="5" max="5" width="6.85546875" style="16"/>
    <col min="6" max="6" width="6" style="16" customWidth="1"/>
    <col min="7" max="7" width="5.140625" style="16" customWidth="1"/>
    <col min="8" max="8" width="4.28515625" style="16" customWidth="1"/>
    <col min="9" max="9" width="4.140625" style="16" customWidth="1"/>
    <col min="10" max="10" width="7" style="43" customWidth="1"/>
    <col min="11" max="11" width="6.85546875" style="43" customWidth="1"/>
    <col min="12" max="12" width="4.140625" style="16" customWidth="1"/>
    <col min="13" max="13" width="4" style="16" customWidth="1"/>
    <col min="14" max="14" width="6.7109375" style="43" customWidth="1"/>
    <col min="15" max="15" width="6.42578125" style="43" customWidth="1"/>
    <col min="16" max="16" width="4.42578125" style="16" customWidth="1"/>
    <col min="17" max="17" width="3.85546875" style="16" customWidth="1"/>
    <col min="18" max="18" width="4" style="16" customWidth="1"/>
    <col min="19" max="19" width="3.5703125" style="16" customWidth="1"/>
    <col min="20" max="20" width="5.28515625" style="39" customWidth="1"/>
    <col min="21" max="21" width="5.42578125" style="47" customWidth="1"/>
    <col min="22" max="22" width="5.85546875" style="49" customWidth="1"/>
    <col min="23" max="23" width="3.7109375" style="16" customWidth="1"/>
    <col min="24" max="24" width="6.28515625" style="16" customWidth="1"/>
    <col min="25" max="25" width="3.140625" style="40" customWidth="1"/>
    <col min="26" max="26" width="6.28515625" style="39" customWidth="1"/>
    <col min="27" max="16384" width="6.85546875" style="16"/>
  </cols>
  <sheetData>
    <row r="1" spans="1:26" s="54" customFormat="1" ht="45.75" customHeight="1">
      <c r="A1" s="66" t="s">
        <v>1212</v>
      </c>
      <c r="B1" s="66"/>
      <c r="C1" s="66"/>
      <c r="D1" s="66"/>
      <c r="E1" s="66"/>
      <c r="F1" s="66"/>
      <c r="G1" s="66"/>
      <c r="H1" s="66"/>
      <c r="I1" s="66"/>
      <c r="J1" s="66"/>
      <c r="K1" s="66"/>
      <c r="L1" s="66"/>
      <c r="M1" s="66"/>
      <c r="N1" s="66"/>
      <c r="O1" s="66"/>
      <c r="P1" s="66"/>
      <c r="Q1" s="66"/>
      <c r="R1" s="66"/>
      <c r="S1" s="66"/>
      <c r="T1" s="66"/>
      <c r="U1" s="66"/>
      <c r="V1" s="66"/>
      <c r="W1" s="66"/>
      <c r="X1" s="66"/>
      <c r="Y1" s="66"/>
      <c r="Z1" s="66"/>
    </row>
    <row r="2" spans="1:26" ht="135.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3" t="s">
        <v>365</v>
      </c>
      <c r="Z2" s="26" t="s">
        <v>366</v>
      </c>
    </row>
    <row r="3" spans="1:26" ht="34.5">
      <c r="A3" s="19">
        <v>1</v>
      </c>
      <c r="B3" s="33">
        <v>160147</v>
      </c>
      <c r="C3" s="33">
        <v>1222190040</v>
      </c>
      <c r="D3" s="34" t="s">
        <v>463</v>
      </c>
      <c r="E3" s="35" t="s">
        <v>464</v>
      </c>
      <c r="F3" s="34" t="s">
        <v>465</v>
      </c>
      <c r="G3" s="34" t="s">
        <v>90</v>
      </c>
      <c r="H3" s="33" t="s">
        <v>466</v>
      </c>
      <c r="I3" s="33" t="s">
        <v>378</v>
      </c>
      <c r="J3" s="42">
        <f t="shared" ref="J3:J25" si="0">(H3*100)/I3</f>
        <v>65.310344827586206</v>
      </c>
      <c r="K3" s="44">
        <f t="shared" ref="K3:K25" si="1">J3/10</f>
        <v>6.5310344827586206</v>
      </c>
      <c r="L3" s="33" t="s">
        <v>467</v>
      </c>
      <c r="M3" s="33" t="s">
        <v>380</v>
      </c>
      <c r="N3" s="42">
        <f t="shared" ref="N3:N25" si="2">(L3*100)/M3</f>
        <v>80.400000000000006</v>
      </c>
      <c r="O3" s="42">
        <f t="shared" ref="O3:O25" si="3">N3/5</f>
        <v>16.080000000000002</v>
      </c>
      <c r="P3" s="36">
        <v>30</v>
      </c>
      <c r="Q3" s="37">
        <v>35</v>
      </c>
      <c r="R3" s="37">
        <v>0</v>
      </c>
      <c r="S3" s="37"/>
      <c r="T3" s="30">
        <v>0</v>
      </c>
      <c r="U3" s="46">
        <f t="shared" ref="U3:U25" si="4">T3*0.4</f>
        <v>0</v>
      </c>
      <c r="V3" s="46">
        <f t="shared" ref="V3:V25" si="5">MAX(P3,Q3,R3,S3,U3)</f>
        <v>35</v>
      </c>
      <c r="W3" s="37">
        <v>0</v>
      </c>
      <c r="X3" s="38">
        <v>8.5714285714285712</v>
      </c>
      <c r="Y3" s="37">
        <v>0</v>
      </c>
      <c r="Z3" s="32">
        <f t="shared" ref="Z3:Z25" si="6">Y3+X3+W3+V3+O3+K3</f>
        <v>66.182463054187195</v>
      </c>
    </row>
    <row r="4" spans="1:26" ht="34.5">
      <c r="A4" s="19">
        <v>2</v>
      </c>
      <c r="B4" s="33">
        <v>159878</v>
      </c>
      <c r="C4" s="33">
        <v>1222190064</v>
      </c>
      <c r="D4" s="34" t="s">
        <v>87</v>
      </c>
      <c r="E4" s="35" t="s">
        <v>88</v>
      </c>
      <c r="F4" s="34" t="s">
        <v>89</v>
      </c>
      <c r="G4" s="34" t="s">
        <v>90</v>
      </c>
      <c r="H4" s="33" t="s">
        <v>516</v>
      </c>
      <c r="I4" s="33" t="s">
        <v>378</v>
      </c>
      <c r="J4" s="42">
        <f t="shared" si="0"/>
        <v>78.551724137931032</v>
      </c>
      <c r="K4" s="44">
        <f t="shared" si="1"/>
        <v>7.8551724137931034</v>
      </c>
      <c r="L4" s="33" t="s">
        <v>517</v>
      </c>
      <c r="M4" s="33" t="s">
        <v>398</v>
      </c>
      <c r="N4" s="42">
        <f t="shared" si="2"/>
        <v>74</v>
      </c>
      <c r="O4" s="42">
        <f t="shared" si="3"/>
        <v>14.8</v>
      </c>
      <c r="P4" s="36"/>
      <c r="Q4" s="37"/>
      <c r="R4" s="37"/>
      <c r="S4" s="37"/>
      <c r="T4" s="30" t="s">
        <v>35</v>
      </c>
      <c r="U4" s="46">
        <f t="shared" si="4"/>
        <v>24.532</v>
      </c>
      <c r="V4" s="46">
        <f t="shared" si="5"/>
        <v>24.532</v>
      </c>
      <c r="W4" s="37"/>
      <c r="X4" s="38">
        <v>4.4285714285714288</v>
      </c>
      <c r="Y4" s="37">
        <v>0</v>
      </c>
      <c r="Z4" s="32">
        <f t="shared" si="6"/>
        <v>51.61574384236453</v>
      </c>
    </row>
    <row r="5" spans="1:26" ht="23.25">
      <c r="A5" s="19">
        <v>3</v>
      </c>
      <c r="B5" s="19">
        <v>163650</v>
      </c>
      <c r="C5" s="19">
        <v>1222190110</v>
      </c>
      <c r="D5" s="20" t="s">
        <v>123</v>
      </c>
      <c r="E5" s="27" t="s">
        <v>124</v>
      </c>
      <c r="F5" s="20" t="s">
        <v>125</v>
      </c>
      <c r="G5" s="20" t="s">
        <v>90</v>
      </c>
      <c r="H5" s="19" t="s">
        <v>471</v>
      </c>
      <c r="I5" s="19" t="s">
        <v>375</v>
      </c>
      <c r="J5" s="42">
        <f t="shared" si="0"/>
        <v>64.666666666666671</v>
      </c>
      <c r="K5" s="44">
        <f t="shared" si="1"/>
        <v>6.4666666666666668</v>
      </c>
      <c r="L5" s="19">
        <v>1441</v>
      </c>
      <c r="M5" s="19" t="s">
        <v>380</v>
      </c>
      <c r="N5" s="42">
        <f t="shared" si="2"/>
        <v>72.05</v>
      </c>
      <c r="O5" s="42">
        <f t="shared" si="3"/>
        <v>14.41</v>
      </c>
      <c r="P5" s="36">
        <v>0</v>
      </c>
      <c r="Q5" s="37">
        <v>0</v>
      </c>
      <c r="R5" s="37">
        <v>0</v>
      </c>
      <c r="S5" s="37"/>
      <c r="T5" s="30" t="s">
        <v>35</v>
      </c>
      <c r="U5" s="46">
        <f t="shared" si="4"/>
        <v>24.532</v>
      </c>
      <c r="V5" s="46">
        <f t="shared" si="5"/>
        <v>24.532</v>
      </c>
      <c r="W5" s="37">
        <v>0</v>
      </c>
      <c r="X5" s="38">
        <v>5</v>
      </c>
      <c r="Y5" s="37">
        <v>5</v>
      </c>
      <c r="Z5" s="32">
        <f t="shared" si="6"/>
        <v>55.408666666666662</v>
      </c>
    </row>
    <row r="6" spans="1:26" ht="23.25">
      <c r="A6" s="19">
        <v>4</v>
      </c>
      <c r="B6" s="33">
        <v>164218</v>
      </c>
      <c r="C6" s="33">
        <v>1222190127</v>
      </c>
      <c r="D6" s="34" t="s">
        <v>624</v>
      </c>
      <c r="E6" s="35" t="s">
        <v>625</v>
      </c>
      <c r="F6" s="34" t="s">
        <v>626</v>
      </c>
      <c r="G6" s="34" t="s">
        <v>90</v>
      </c>
      <c r="H6" s="33"/>
      <c r="I6" s="33"/>
      <c r="J6" s="42" t="e">
        <f t="shared" si="0"/>
        <v>#DIV/0!</v>
      </c>
      <c r="K6" s="44" t="e">
        <f t="shared" si="1"/>
        <v>#DIV/0!</v>
      </c>
      <c r="L6" s="33" t="s">
        <v>627</v>
      </c>
      <c r="M6" s="33" t="s">
        <v>380</v>
      </c>
      <c r="N6" s="42">
        <f t="shared" si="2"/>
        <v>75.55</v>
      </c>
      <c r="O6" s="42">
        <f t="shared" si="3"/>
        <v>15.11</v>
      </c>
      <c r="P6" s="36">
        <v>30</v>
      </c>
      <c r="Q6" s="37">
        <v>35</v>
      </c>
      <c r="R6" s="37">
        <v>0</v>
      </c>
      <c r="S6" s="37"/>
      <c r="T6" s="30">
        <v>0</v>
      </c>
      <c r="U6" s="46">
        <f t="shared" si="4"/>
        <v>0</v>
      </c>
      <c r="V6" s="46">
        <f t="shared" si="5"/>
        <v>35</v>
      </c>
      <c r="W6" s="37">
        <v>0</v>
      </c>
      <c r="X6" s="38" t="s">
        <v>393</v>
      </c>
      <c r="Y6" s="37">
        <v>0</v>
      </c>
      <c r="Z6" s="32" t="e">
        <f t="shared" si="6"/>
        <v>#VALUE!</v>
      </c>
    </row>
    <row r="7" spans="1:26" ht="34.5">
      <c r="A7" s="19">
        <v>5</v>
      </c>
      <c r="B7" s="19">
        <v>163230</v>
      </c>
      <c r="C7" s="19">
        <v>1222190133</v>
      </c>
      <c r="D7" s="20" t="s">
        <v>643</v>
      </c>
      <c r="E7" s="27" t="s">
        <v>644</v>
      </c>
      <c r="F7" s="20" t="s">
        <v>139</v>
      </c>
      <c r="G7" s="20" t="s">
        <v>90</v>
      </c>
      <c r="H7" s="19" t="s">
        <v>645</v>
      </c>
      <c r="I7" s="19" t="s">
        <v>398</v>
      </c>
      <c r="J7" s="42">
        <f t="shared" si="0"/>
        <v>74.166666666666671</v>
      </c>
      <c r="K7" s="44">
        <f t="shared" si="1"/>
        <v>7.416666666666667</v>
      </c>
      <c r="L7" s="19" t="s">
        <v>646</v>
      </c>
      <c r="M7" s="19" t="s">
        <v>398</v>
      </c>
      <c r="N7" s="42">
        <f t="shared" si="2"/>
        <v>68.458333333333329</v>
      </c>
      <c r="O7" s="42">
        <f t="shared" si="3"/>
        <v>13.691666666666666</v>
      </c>
      <c r="P7" s="28">
        <v>30</v>
      </c>
      <c r="Q7" s="29">
        <v>0</v>
      </c>
      <c r="R7" s="29">
        <v>0</v>
      </c>
      <c r="S7" s="29"/>
      <c r="T7" s="30">
        <v>0</v>
      </c>
      <c r="U7" s="46">
        <f t="shared" si="4"/>
        <v>0</v>
      </c>
      <c r="V7" s="46">
        <f t="shared" si="5"/>
        <v>30</v>
      </c>
      <c r="W7" s="29">
        <v>0</v>
      </c>
      <c r="X7" s="31" t="s">
        <v>393</v>
      </c>
      <c r="Y7" s="29">
        <v>0</v>
      </c>
      <c r="Z7" s="32" t="e">
        <f t="shared" si="6"/>
        <v>#VALUE!</v>
      </c>
    </row>
    <row r="8" spans="1:26" ht="23.25">
      <c r="A8" s="19">
        <v>6</v>
      </c>
      <c r="B8" s="19">
        <v>160305</v>
      </c>
      <c r="C8" s="19">
        <v>1222190143</v>
      </c>
      <c r="D8" s="20" t="s">
        <v>664</v>
      </c>
      <c r="E8" s="27" t="s">
        <v>668</v>
      </c>
      <c r="F8" s="20" t="s">
        <v>669</v>
      </c>
      <c r="G8" s="20" t="s">
        <v>90</v>
      </c>
      <c r="H8" s="19" t="s">
        <v>670</v>
      </c>
      <c r="I8" s="19" t="s">
        <v>378</v>
      </c>
      <c r="J8" s="42">
        <f t="shared" si="0"/>
        <v>74.758620689655174</v>
      </c>
      <c r="K8" s="44">
        <f t="shared" si="1"/>
        <v>7.4758620689655171</v>
      </c>
      <c r="L8" s="19" t="s">
        <v>671</v>
      </c>
      <c r="M8" s="19" t="s">
        <v>398</v>
      </c>
      <c r="N8" s="42">
        <f t="shared" si="2"/>
        <v>67.041666666666671</v>
      </c>
      <c r="O8" s="42">
        <f t="shared" si="3"/>
        <v>13.408333333333335</v>
      </c>
      <c r="P8" s="36">
        <v>30</v>
      </c>
      <c r="Q8" s="29">
        <v>0</v>
      </c>
      <c r="R8" s="29">
        <v>0</v>
      </c>
      <c r="S8" s="29"/>
      <c r="T8" s="30">
        <v>0</v>
      </c>
      <c r="U8" s="46">
        <f t="shared" si="4"/>
        <v>0</v>
      </c>
      <c r="V8" s="46">
        <f t="shared" si="5"/>
        <v>30</v>
      </c>
      <c r="W8" s="29">
        <v>0</v>
      </c>
      <c r="X8" s="31" t="s">
        <v>393</v>
      </c>
      <c r="Y8" s="29">
        <v>0</v>
      </c>
      <c r="Z8" s="32" t="e">
        <f t="shared" si="6"/>
        <v>#VALUE!</v>
      </c>
    </row>
    <row r="9" spans="1:26" ht="34.5">
      <c r="A9" s="19">
        <v>7</v>
      </c>
      <c r="B9" s="19">
        <v>159814</v>
      </c>
      <c r="C9" s="19">
        <v>1222190193</v>
      </c>
      <c r="D9" s="20" t="s">
        <v>170</v>
      </c>
      <c r="E9" s="27" t="s">
        <v>171</v>
      </c>
      <c r="F9" s="20" t="s">
        <v>172</v>
      </c>
      <c r="G9" s="20" t="s">
        <v>90</v>
      </c>
      <c r="H9" s="19" t="s">
        <v>753</v>
      </c>
      <c r="I9" s="19" t="s">
        <v>385</v>
      </c>
      <c r="J9" s="42">
        <f t="shared" si="0"/>
        <v>56.07692307692308</v>
      </c>
      <c r="K9" s="44">
        <f t="shared" si="1"/>
        <v>5.6076923076923082</v>
      </c>
      <c r="L9" s="19" t="s">
        <v>754</v>
      </c>
      <c r="M9" s="19" t="s">
        <v>565</v>
      </c>
      <c r="N9" s="42">
        <f t="shared" si="2"/>
        <v>62.357142857142854</v>
      </c>
      <c r="O9" s="42">
        <f t="shared" si="3"/>
        <v>12.471428571428572</v>
      </c>
      <c r="P9" s="28">
        <v>30</v>
      </c>
      <c r="Q9" s="29">
        <v>0</v>
      </c>
      <c r="R9" s="29">
        <v>0</v>
      </c>
      <c r="S9" s="29"/>
      <c r="T9" s="30">
        <v>0</v>
      </c>
      <c r="U9" s="46">
        <f t="shared" si="4"/>
        <v>0</v>
      </c>
      <c r="V9" s="46">
        <f t="shared" si="5"/>
        <v>30</v>
      </c>
      <c r="W9" s="29">
        <v>0</v>
      </c>
      <c r="X9" s="31" t="s">
        <v>393</v>
      </c>
      <c r="Y9" s="29">
        <v>0</v>
      </c>
      <c r="Z9" s="32" t="e">
        <f t="shared" si="6"/>
        <v>#VALUE!</v>
      </c>
    </row>
    <row r="10" spans="1:26" ht="23.25">
      <c r="A10" s="19">
        <v>8</v>
      </c>
      <c r="B10" s="33">
        <v>160947</v>
      </c>
      <c r="C10" s="33">
        <v>1222190199</v>
      </c>
      <c r="D10" s="34" t="s">
        <v>762</v>
      </c>
      <c r="E10" s="35" t="s">
        <v>763</v>
      </c>
      <c r="F10" s="34" t="s">
        <v>764</v>
      </c>
      <c r="G10" s="34" t="s">
        <v>90</v>
      </c>
      <c r="H10" s="33" t="s">
        <v>765</v>
      </c>
      <c r="I10" s="33" t="s">
        <v>377</v>
      </c>
      <c r="J10" s="42">
        <f t="shared" si="0"/>
        <v>64.275862068965523</v>
      </c>
      <c r="K10" s="44">
        <f t="shared" si="1"/>
        <v>6.4275862068965521</v>
      </c>
      <c r="L10" s="33" t="s">
        <v>766</v>
      </c>
      <c r="M10" s="33" t="s">
        <v>565</v>
      </c>
      <c r="N10" s="42">
        <f t="shared" si="2"/>
        <v>66.357142857142861</v>
      </c>
      <c r="O10" s="42">
        <f t="shared" si="3"/>
        <v>13.271428571428572</v>
      </c>
      <c r="P10" s="36">
        <v>30</v>
      </c>
      <c r="Q10" s="37">
        <v>0</v>
      </c>
      <c r="R10" s="37">
        <v>25</v>
      </c>
      <c r="S10" s="37"/>
      <c r="T10" s="30">
        <v>0</v>
      </c>
      <c r="U10" s="46">
        <f t="shared" si="4"/>
        <v>0</v>
      </c>
      <c r="V10" s="46">
        <f t="shared" si="5"/>
        <v>30</v>
      </c>
      <c r="W10" s="37">
        <v>0</v>
      </c>
      <c r="X10" s="38">
        <v>6.4285714285714288</v>
      </c>
      <c r="Y10" s="37">
        <v>5</v>
      </c>
      <c r="Z10" s="32">
        <f t="shared" si="6"/>
        <v>61.127586206896552</v>
      </c>
    </row>
    <row r="11" spans="1:26" ht="23.25">
      <c r="A11" s="19">
        <v>9</v>
      </c>
      <c r="B11" s="19">
        <v>160430</v>
      </c>
      <c r="C11" s="19">
        <v>1222190208</v>
      </c>
      <c r="D11" s="20" t="s">
        <v>177</v>
      </c>
      <c r="E11" s="27" t="s">
        <v>178</v>
      </c>
      <c r="F11" s="20" t="s">
        <v>179</v>
      </c>
      <c r="G11" s="20" t="s">
        <v>90</v>
      </c>
      <c r="H11" s="19" t="s">
        <v>791</v>
      </c>
      <c r="I11" s="19" t="s">
        <v>378</v>
      </c>
      <c r="J11" s="42">
        <f t="shared" si="0"/>
        <v>56.206896551724135</v>
      </c>
      <c r="K11" s="44">
        <f t="shared" si="1"/>
        <v>5.6206896551724137</v>
      </c>
      <c r="L11" s="19" t="s">
        <v>792</v>
      </c>
      <c r="M11" s="19" t="s">
        <v>793</v>
      </c>
      <c r="N11" s="42">
        <f t="shared" si="2"/>
        <v>69.65625</v>
      </c>
      <c r="O11" s="42">
        <f t="shared" si="3"/>
        <v>13.93125</v>
      </c>
      <c r="P11" s="28">
        <v>0</v>
      </c>
      <c r="Q11" s="29">
        <v>35</v>
      </c>
      <c r="R11" s="29">
        <v>0</v>
      </c>
      <c r="S11" s="29"/>
      <c r="T11" s="30">
        <v>0</v>
      </c>
      <c r="U11" s="46">
        <f t="shared" si="4"/>
        <v>0</v>
      </c>
      <c r="V11" s="46">
        <f t="shared" si="5"/>
        <v>35</v>
      </c>
      <c r="W11" s="29">
        <v>0</v>
      </c>
      <c r="X11" s="31">
        <v>6.8571428571428568</v>
      </c>
      <c r="Y11" s="29">
        <v>0</v>
      </c>
      <c r="Z11" s="32">
        <f t="shared" si="6"/>
        <v>61.409082512315265</v>
      </c>
    </row>
    <row r="12" spans="1:26" ht="23.25">
      <c r="A12" s="19">
        <v>10</v>
      </c>
      <c r="B12" s="33">
        <v>161018</v>
      </c>
      <c r="C12" s="33">
        <v>1222190227</v>
      </c>
      <c r="D12" s="34" t="s">
        <v>822</v>
      </c>
      <c r="E12" s="35" t="s">
        <v>823</v>
      </c>
      <c r="F12" s="34" t="s">
        <v>700</v>
      </c>
      <c r="G12" s="34" t="s">
        <v>90</v>
      </c>
      <c r="H12" s="33" t="s">
        <v>824</v>
      </c>
      <c r="I12" s="33" t="s">
        <v>375</v>
      </c>
      <c r="J12" s="42">
        <f t="shared" si="0"/>
        <v>78.349206349206355</v>
      </c>
      <c r="K12" s="44">
        <f t="shared" si="1"/>
        <v>7.8349206349206355</v>
      </c>
      <c r="L12" s="33" t="s">
        <v>825</v>
      </c>
      <c r="M12" s="33" t="s">
        <v>380</v>
      </c>
      <c r="N12" s="42">
        <f t="shared" si="2"/>
        <v>88.45</v>
      </c>
      <c r="O12" s="42">
        <f t="shared" si="3"/>
        <v>17.690000000000001</v>
      </c>
      <c r="P12" s="36">
        <v>30</v>
      </c>
      <c r="Q12" s="37">
        <v>0</v>
      </c>
      <c r="R12" s="37">
        <v>0</v>
      </c>
      <c r="S12" s="37"/>
      <c r="T12" s="30">
        <v>0</v>
      </c>
      <c r="U12" s="46">
        <f t="shared" si="4"/>
        <v>0</v>
      </c>
      <c r="V12" s="46">
        <f t="shared" si="5"/>
        <v>30</v>
      </c>
      <c r="W12" s="37">
        <v>0</v>
      </c>
      <c r="X12" s="38" t="s">
        <v>393</v>
      </c>
      <c r="Y12" s="37">
        <v>0</v>
      </c>
      <c r="Z12" s="32" t="e">
        <f t="shared" si="6"/>
        <v>#VALUE!</v>
      </c>
    </row>
    <row r="13" spans="1:26" ht="34.5">
      <c r="A13" s="19">
        <v>11</v>
      </c>
      <c r="B13" s="33">
        <v>162195</v>
      </c>
      <c r="C13" s="33">
        <v>1222190228</v>
      </c>
      <c r="D13" s="34" t="s">
        <v>826</v>
      </c>
      <c r="E13" s="35" t="s">
        <v>827</v>
      </c>
      <c r="F13" s="34" t="s">
        <v>828</v>
      </c>
      <c r="G13" s="34" t="s">
        <v>90</v>
      </c>
      <c r="H13" s="33" t="s">
        <v>829</v>
      </c>
      <c r="I13" s="33" t="s">
        <v>378</v>
      </c>
      <c r="J13" s="42">
        <f t="shared" si="0"/>
        <v>54.413793103448278</v>
      </c>
      <c r="K13" s="44">
        <f t="shared" si="1"/>
        <v>5.4413793103448276</v>
      </c>
      <c r="L13" s="33" t="s">
        <v>830</v>
      </c>
      <c r="M13" s="33" t="s">
        <v>380</v>
      </c>
      <c r="N13" s="42">
        <f t="shared" si="2"/>
        <v>74.2</v>
      </c>
      <c r="O13" s="42">
        <f t="shared" si="3"/>
        <v>14.84</v>
      </c>
      <c r="P13" s="36">
        <v>30</v>
      </c>
      <c r="Q13" s="37">
        <v>35</v>
      </c>
      <c r="R13" s="37">
        <v>0</v>
      </c>
      <c r="S13" s="37"/>
      <c r="T13" s="30">
        <v>0</v>
      </c>
      <c r="U13" s="46">
        <f t="shared" si="4"/>
        <v>0</v>
      </c>
      <c r="V13" s="46">
        <f t="shared" si="5"/>
        <v>35</v>
      </c>
      <c r="W13" s="37">
        <v>0</v>
      </c>
      <c r="X13" s="38">
        <v>5.8571428571428568</v>
      </c>
      <c r="Y13" s="37">
        <v>5</v>
      </c>
      <c r="Z13" s="32">
        <f t="shared" si="6"/>
        <v>66.138522167487693</v>
      </c>
    </row>
    <row r="14" spans="1:26" ht="34.5">
      <c r="A14" s="19">
        <v>12</v>
      </c>
      <c r="B14" s="33">
        <v>162681</v>
      </c>
      <c r="C14" s="33">
        <v>1222190272</v>
      </c>
      <c r="D14" s="34" t="s">
        <v>925</v>
      </c>
      <c r="E14" s="35" t="s">
        <v>926</v>
      </c>
      <c r="F14" s="34" t="s">
        <v>927</v>
      </c>
      <c r="G14" s="34" t="s">
        <v>90</v>
      </c>
      <c r="H14" s="33" t="s">
        <v>928</v>
      </c>
      <c r="I14" s="33" t="s">
        <v>378</v>
      </c>
      <c r="J14" s="42">
        <f t="shared" si="0"/>
        <v>75.65517241379311</v>
      </c>
      <c r="K14" s="44">
        <f t="shared" si="1"/>
        <v>7.565517241379311</v>
      </c>
      <c r="L14" s="33" t="s">
        <v>929</v>
      </c>
      <c r="M14" s="33" t="s">
        <v>380</v>
      </c>
      <c r="N14" s="42">
        <f t="shared" si="2"/>
        <v>76.849999999999994</v>
      </c>
      <c r="O14" s="42">
        <f t="shared" si="3"/>
        <v>15.37</v>
      </c>
      <c r="P14" s="36">
        <v>30</v>
      </c>
      <c r="Q14" s="37">
        <v>35</v>
      </c>
      <c r="R14" s="37">
        <v>0</v>
      </c>
      <c r="S14" s="37"/>
      <c r="T14" s="30" t="s">
        <v>604</v>
      </c>
      <c r="U14" s="46">
        <f t="shared" si="4"/>
        <v>32</v>
      </c>
      <c r="V14" s="46">
        <f t="shared" si="5"/>
        <v>35</v>
      </c>
      <c r="W14" s="37">
        <v>0</v>
      </c>
      <c r="X14" s="38">
        <v>5.1428571428571432</v>
      </c>
      <c r="Y14" s="37">
        <v>0</v>
      </c>
      <c r="Z14" s="32">
        <f t="shared" si="6"/>
        <v>63.078374384236454</v>
      </c>
    </row>
    <row r="15" spans="1:26" ht="23.25">
      <c r="A15" s="19">
        <v>13</v>
      </c>
      <c r="B15" s="19">
        <v>162673</v>
      </c>
      <c r="C15" s="19">
        <v>1222190288</v>
      </c>
      <c r="D15" s="20" t="s">
        <v>252</v>
      </c>
      <c r="E15" s="27" t="s">
        <v>253</v>
      </c>
      <c r="F15" s="20" t="s">
        <v>254</v>
      </c>
      <c r="G15" s="20" t="s">
        <v>90</v>
      </c>
      <c r="H15" s="19" t="s">
        <v>957</v>
      </c>
      <c r="I15" s="19" t="s">
        <v>958</v>
      </c>
      <c r="J15" s="42">
        <f t="shared" si="0"/>
        <v>70.214285714285708</v>
      </c>
      <c r="K15" s="44">
        <f t="shared" si="1"/>
        <v>7.0214285714285705</v>
      </c>
      <c r="L15" s="19" t="s">
        <v>959</v>
      </c>
      <c r="M15" s="19" t="s">
        <v>405</v>
      </c>
      <c r="N15" s="42">
        <f t="shared" si="2"/>
        <v>55.9375</v>
      </c>
      <c r="O15" s="42">
        <f t="shared" si="3"/>
        <v>11.1875</v>
      </c>
      <c r="P15" s="28">
        <v>30</v>
      </c>
      <c r="Q15" s="29">
        <v>0</v>
      </c>
      <c r="R15" s="29">
        <v>0</v>
      </c>
      <c r="S15" s="29"/>
      <c r="T15" s="30">
        <v>0</v>
      </c>
      <c r="U15" s="46">
        <f t="shared" si="4"/>
        <v>0</v>
      </c>
      <c r="V15" s="46">
        <f t="shared" si="5"/>
        <v>30</v>
      </c>
      <c r="W15" s="29">
        <v>0</v>
      </c>
      <c r="X15" s="31" t="s">
        <v>393</v>
      </c>
      <c r="Y15" s="29">
        <v>0</v>
      </c>
      <c r="Z15" s="32" t="e">
        <f t="shared" si="6"/>
        <v>#VALUE!</v>
      </c>
    </row>
    <row r="16" spans="1:26" ht="23.25">
      <c r="A16" s="19">
        <v>14</v>
      </c>
      <c r="B16" s="33">
        <v>159913</v>
      </c>
      <c r="C16" s="33">
        <v>1222190298</v>
      </c>
      <c r="D16" s="34" t="s">
        <v>260</v>
      </c>
      <c r="E16" s="35" t="s">
        <v>261</v>
      </c>
      <c r="F16" s="34" t="s">
        <v>262</v>
      </c>
      <c r="G16" s="34" t="s">
        <v>90</v>
      </c>
      <c r="H16" s="33" t="s">
        <v>973</v>
      </c>
      <c r="I16" s="33" t="s">
        <v>385</v>
      </c>
      <c r="J16" s="42">
        <f t="shared" si="0"/>
        <v>71.884615384615387</v>
      </c>
      <c r="K16" s="44">
        <f t="shared" si="1"/>
        <v>7.1884615384615387</v>
      </c>
      <c r="L16" s="33" t="s">
        <v>974</v>
      </c>
      <c r="M16" s="33" t="s">
        <v>425</v>
      </c>
      <c r="N16" s="42">
        <f t="shared" si="2"/>
        <v>75.5</v>
      </c>
      <c r="O16" s="42">
        <f t="shared" si="3"/>
        <v>15.1</v>
      </c>
      <c r="P16" s="36">
        <v>30</v>
      </c>
      <c r="Q16" s="37">
        <v>35</v>
      </c>
      <c r="R16" s="37">
        <v>0</v>
      </c>
      <c r="S16" s="37"/>
      <c r="T16" s="30">
        <v>0</v>
      </c>
      <c r="U16" s="46">
        <f t="shared" si="4"/>
        <v>0</v>
      </c>
      <c r="V16" s="46">
        <f t="shared" si="5"/>
        <v>35</v>
      </c>
      <c r="W16" s="37">
        <v>0</v>
      </c>
      <c r="X16" s="38">
        <v>5.7142857142857144</v>
      </c>
      <c r="Y16" s="37">
        <v>0</v>
      </c>
      <c r="Z16" s="32">
        <f t="shared" si="6"/>
        <v>63.002747252747255</v>
      </c>
    </row>
    <row r="17" spans="1:26" ht="34.5">
      <c r="A17" s="19">
        <v>15</v>
      </c>
      <c r="B17" s="19">
        <v>161935</v>
      </c>
      <c r="C17" s="19">
        <v>1222190324</v>
      </c>
      <c r="D17" s="20" t="s">
        <v>1038</v>
      </c>
      <c r="E17" s="27" t="s">
        <v>1039</v>
      </c>
      <c r="F17" s="20" t="s">
        <v>1040</v>
      </c>
      <c r="G17" s="20" t="s">
        <v>90</v>
      </c>
      <c r="H17" s="19" t="s">
        <v>1041</v>
      </c>
      <c r="I17" s="19" t="s">
        <v>425</v>
      </c>
      <c r="J17" s="42">
        <f t="shared" si="0"/>
        <v>72.25</v>
      </c>
      <c r="K17" s="44">
        <f t="shared" si="1"/>
        <v>7.2249999999999996</v>
      </c>
      <c r="L17" s="19" t="s">
        <v>1042</v>
      </c>
      <c r="M17" s="19" t="s">
        <v>380</v>
      </c>
      <c r="N17" s="42">
        <f t="shared" si="2"/>
        <v>64.95</v>
      </c>
      <c r="O17" s="42">
        <f t="shared" si="3"/>
        <v>12.99</v>
      </c>
      <c r="P17" s="36">
        <v>30</v>
      </c>
      <c r="Q17" s="29">
        <v>0</v>
      </c>
      <c r="R17" s="29">
        <v>5</v>
      </c>
      <c r="S17" s="29"/>
      <c r="T17" s="30">
        <v>0</v>
      </c>
      <c r="U17" s="46">
        <f t="shared" si="4"/>
        <v>0</v>
      </c>
      <c r="V17" s="46">
        <f t="shared" si="5"/>
        <v>30</v>
      </c>
      <c r="W17" s="29">
        <v>0</v>
      </c>
      <c r="X17" s="38" t="s">
        <v>393</v>
      </c>
      <c r="Y17" s="37">
        <v>5</v>
      </c>
      <c r="Z17" s="32" t="e">
        <f t="shared" si="6"/>
        <v>#VALUE!</v>
      </c>
    </row>
    <row r="18" spans="1:26" ht="34.5">
      <c r="A18" s="19">
        <v>16</v>
      </c>
      <c r="B18" s="19">
        <v>160606</v>
      </c>
      <c r="C18" s="19">
        <v>1222190334</v>
      </c>
      <c r="D18" s="20" t="s">
        <v>1068</v>
      </c>
      <c r="E18" s="27" t="s">
        <v>1069</v>
      </c>
      <c r="F18" s="20" t="s">
        <v>1070</v>
      </c>
      <c r="G18" s="20" t="s">
        <v>90</v>
      </c>
      <c r="H18" s="19" t="s">
        <v>1071</v>
      </c>
      <c r="I18" s="19" t="s">
        <v>378</v>
      </c>
      <c r="J18" s="42">
        <f t="shared" si="0"/>
        <v>72.517241379310349</v>
      </c>
      <c r="K18" s="44">
        <f t="shared" si="1"/>
        <v>7.2517241379310349</v>
      </c>
      <c r="L18" s="19" t="s">
        <v>834</v>
      </c>
      <c r="M18" s="19" t="s">
        <v>380</v>
      </c>
      <c r="N18" s="42">
        <f t="shared" si="2"/>
        <v>69.599999999999994</v>
      </c>
      <c r="O18" s="42">
        <f t="shared" si="3"/>
        <v>13.919999999999998</v>
      </c>
      <c r="P18" s="28">
        <v>30</v>
      </c>
      <c r="Q18" s="29">
        <v>35</v>
      </c>
      <c r="R18" s="29">
        <v>0</v>
      </c>
      <c r="S18" s="29"/>
      <c r="T18" s="30">
        <v>0</v>
      </c>
      <c r="U18" s="46">
        <f t="shared" si="4"/>
        <v>0</v>
      </c>
      <c r="V18" s="46">
        <f t="shared" si="5"/>
        <v>35</v>
      </c>
      <c r="W18" s="29">
        <v>0</v>
      </c>
      <c r="X18" s="31" t="s">
        <v>393</v>
      </c>
      <c r="Y18" s="29">
        <v>5</v>
      </c>
      <c r="Z18" s="32" t="e">
        <f t="shared" si="6"/>
        <v>#VALUE!</v>
      </c>
    </row>
    <row r="19" spans="1:26" ht="34.5">
      <c r="A19" s="19">
        <v>17</v>
      </c>
      <c r="B19" s="19">
        <v>161227</v>
      </c>
      <c r="C19" s="19">
        <v>1222190335</v>
      </c>
      <c r="D19" s="20" t="s">
        <v>1072</v>
      </c>
      <c r="E19" s="27" t="s">
        <v>1073</v>
      </c>
      <c r="F19" s="20" t="s">
        <v>1040</v>
      </c>
      <c r="G19" s="20" t="s">
        <v>90</v>
      </c>
      <c r="H19" s="19" t="s">
        <v>1074</v>
      </c>
      <c r="I19" s="19" t="s">
        <v>378</v>
      </c>
      <c r="J19" s="42">
        <f t="shared" si="0"/>
        <v>76.724137931034477</v>
      </c>
      <c r="K19" s="44">
        <f t="shared" si="1"/>
        <v>7.6724137931034475</v>
      </c>
      <c r="L19" s="19" t="s">
        <v>603</v>
      </c>
      <c r="M19" s="19" t="s">
        <v>398</v>
      </c>
      <c r="N19" s="42">
        <f t="shared" si="2"/>
        <v>78.083333333333329</v>
      </c>
      <c r="O19" s="42">
        <f t="shared" si="3"/>
        <v>15.616666666666665</v>
      </c>
      <c r="P19" s="28">
        <v>30</v>
      </c>
      <c r="Q19" s="29">
        <v>0</v>
      </c>
      <c r="R19" s="29">
        <v>0</v>
      </c>
      <c r="S19" s="29"/>
      <c r="T19" s="30" t="s">
        <v>48</v>
      </c>
      <c r="U19" s="46">
        <f t="shared" si="4"/>
        <v>20.268000000000001</v>
      </c>
      <c r="V19" s="46">
        <f t="shared" si="5"/>
        <v>30</v>
      </c>
      <c r="W19" s="29">
        <v>0</v>
      </c>
      <c r="X19" s="31">
        <v>5.7142857142857144</v>
      </c>
      <c r="Y19" s="29">
        <v>0</v>
      </c>
      <c r="Z19" s="32">
        <f t="shared" si="6"/>
        <v>59.003366174055827</v>
      </c>
    </row>
    <row r="20" spans="1:26" ht="23.25">
      <c r="A20" s="19">
        <v>18</v>
      </c>
      <c r="B20" s="33">
        <v>159439</v>
      </c>
      <c r="C20" s="33">
        <v>1222190342</v>
      </c>
      <c r="D20" s="34" t="s">
        <v>298</v>
      </c>
      <c r="E20" s="35" t="s">
        <v>299</v>
      </c>
      <c r="F20" s="34" t="s">
        <v>300</v>
      </c>
      <c r="G20" s="34" t="s">
        <v>90</v>
      </c>
      <c r="H20" s="33" t="s">
        <v>733</v>
      </c>
      <c r="I20" s="33" t="s">
        <v>378</v>
      </c>
      <c r="J20" s="42">
        <f t="shared" si="0"/>
        <v>79.034482758620683</v>
      </c>
      <c r="K20" s="44">
        <f t="shared" si="1"/>
        <v>7.9034482758620683</v>
      </c>
      <c r="L20" s="33" t="s">
        <v>1084</v>
      </c>
      <c r="M20" s="33" t="s">
        <v>1085</v>
      </c>
      <c r="N20" s="42">
        <f t="shared" si="2"/>
        <v>84.304347826086953</v>
      </c>
      <c r="O20" s="42">
        <f t="shared" si="3"/>
        <v>16.860869565217392</v>
      </c>
      <c r="P20" s="36">
        <v>30</v>
      </c>
      <c r="Q20" s="37">
        <v>35</v>
      </c>
      <c r="R20" s="37">
        <v>0</v>
      </c>
      <c r="S20" s="37"/>
      <c r="T20" s="30">
        <v>0</v>
      </c>
      <c r="U20" s="46">
        <f t="shared" si="4"/>
        <v>0</v>
      </c>
      <c r="V20" s="46">
        <f t="shared" si="5"/>
        <v>35</v>
      </c>
      <c r="W20" s="37">
        <v>0</v>
      </c>
      <c r="X20" s="38">
        <v>7.5714285714285712</v>
      </c>
      <c r="Y20" s="37">
        <v>0</v>
      </c>
      <c r="Z20" s="32">
        <f t="shared" si="6"/>
        <v>67.33574641250803</v>
      </c>
    </row>
    <row r="21" spans="1:26" ht="34.5">
      <c r="A21" s="19">
        <v>19</v>
      </c>
      <c r="B21" s="33">
        <v>175435</v>
      </c>
      <c r="C21" s="33">
        <v>1222190357</v>
      </c>
      <c r="D21" s="34" t="s">
        <v>1120</v>
      </c>
      <c r="E21" s="35" t="s">
        <v>1121</v>
      </c>
      <c r="F21" s="34" t="s">
        <v>1122</v>
      </c>
      <c r="G21" s="34" t="s">
        <v>90</v>
      </c>
      <c r="H21" s="33" t="s">
        <v>1123</v>
      </c>
      <c r="I21" s="33" t="s">
        <v>378</v>
      </c>
      <c r="J21" s="42">
        <f t="shared" si="0"/>
        <v>61.137931034482762</v>
      </c>
      <c r="K21" s="44">
        <f t="shared" si="1"/>
        <v>6.113793103448276</v>
      </c>
      <c r="L21" s="33" t="s">
        <v>1124</v>
      </c>
      <c r="M21" s="33" t="s">
        <v>398</v>
      </c>
      <c r="N21" s="42">
        <f t="shared" si="2"/>
        <v>66.125</v>
      </c>
      <c r="O21" s="42">
        <f t="shared" si="3"/>
        <v>13.225</v>
      </c>
      <c r="P21" s="36">
        <v>30</v>
      </c>
      <c r="Q21" s="37">
        <v>35</v>
      </c>
      <c r="R21" s="37">
        <v>0</v>
      </c>
      <c r="S21" s="37"/>
      <c r="T21" s="30">
        <v>0</v>
      </c>
      <c r="U21" s="46">
        <f t="shared" si="4"/>
        <v>0</v>
      </c>
      <c r="V21" s="46">
        <f t="shared" si="5"/>
        <v>35</v>
      </c>
      <c r="W21" s="37">
        <v>0</v>
      </c>
      <c r="X21" s="38">
        <v>6.1428571428571432</v>
      </c>
      <c r="Y21" s="37">
        <v>5</v>
      </c>
      <c r="Z21" s="32">
        <f t="shared" si="6"/>
        <v>65.481650246305421</v>
      </c>
    </row>
    <row r="22" spans="1:26" ht="34.5">
      <c r="A22" s="19">
        <v>20</v>
      </c>
      <c r="B22" s="19">
        <v>159821</v>
      </c>
      <c r="C22" s="19">
        <v>1222190358</v>
      </c>
      <c r="D22" s="20" t="s">
        <v>1125</v>
      </c>
      <c r="E22" s="27" t="s">
        <v>1126</v>
      </c>
      <c r="F22" s="20" t="s">
        <v>837</v>
      </c>
      <c r="G22" s="20" t="s">
        <v>90</v>
      </c>
      <c r="H22" s="19" t="s">
        <v>1127</v>
      </c>
      <c r="I22" s="19" t="s">
        <v>378</v>
      </c>
      <c r="J22" s="42">
        <f t="shared" si="0"/>
        <v>65.965517241379317</v>
      </c>
      <c r="K22" s="44">
        <f t="shared" si="1"/>
        <v>6.5965517241379317</v>
      </c>
      <c r="L22" s="19" t="s">
        <v>1128</v>
      </c>
      <c r="M22" s="19" t="s">
        <v>380</v>
      </c>
      <c r="N22" s="42">
        <f t="shared" si="2"/>
        <v>79.150000000000006</v>
      </c>
      <c r="O22" s="42">
        <f t="shared" si="3"/>
        <v>15.830000000000002</v>
      </c>
      <c r="P22" s="28">
        <v>30</v>
      </c>
      <c r="Q22" s="29">
        <v>0</v>
      </c>
      <c r="R22" s="29">
        <v>0</v>
      </c>
      <c r="S22" s="29"/>
      <c r="T22" s="30">
        <v>0</v>
      </c>
      <c r="U22" s="46">
        <f t="shared" si="4"/>
        <v>0</v>
      </c>
      <c r="V22" s="46">
        <f t="shared" si="5"/>
        <v>30</v>
      </c>
      <c r="W22" s="29">
        <v>0</v>
      </c>
      <c r="X22" s="31" t="s">
        <v>393</v>
      </c>
      <c r="Y22" s="29">
        <v>0</v>
      </c>
      <c r="Z22" s="32" t="e">
        <f t="shared" si="6"/>
        <v>#VALUE!</v>
      </c>
    </row>
    <row r="23" spans="1:26" ht="34.5">
      <c r="A23" s="19">
        <v>21</v>
      </c>
      <c r="B23" s="19">
        <v>175894</v>
      </c>
      <c r="C23" s="19">
        <v>1222190377</v>
      </c>
      <c r="D23" s="20" t="s">
        <v>1168</v>
      </c>
      <c r="E23" s="27" t="s">
        <v>1169</v>
      </c>
      <c r="F23" s="20" t="s">
        <v>828</v>
      </c>
      <c r="G23" s="20" t="s">
        <v>90</v>
      </c>
      <c r="H23" s="19" t="s">
        <v>1086</v>
      </c>
      <c r="I23" s="19" t="s">
        <v>378</v>
      </c>
      <c r="J23" s="42">
        <f t="shared" si="0"/>
        <v>69.241379310344826</v>
      </c>
      <c r="K23" s="44">
        <f t="shared" si="1"/>
        <v>6.9241379310344824</v>
      </c>
      <c r="L23" s="19" t="s">
        <v>1170</v>
      </c>
      <c r="M23" s="19" t="s">
        <v>380</v>
      </c>
      <c r="N23" s="42">
        <f t="shared" si="2"/>
        <v>69.2</v>
      </c>
      <c r="O23" s="42">
        <f t="shared" si="3"/>
        <v>13.84</v>
      </c>
      <c r="P23" s="28">
        <v>0</v>
      </c>
      <c r="Q23" s="29">
        <v>35</v>
      </c>
      <c r="R23" s="29">
        <v>0</v>
      </c>
      <c r="S23" s="29"/>
      <c r="T23" s="30">
        <v>0</v>
      </c>
      <c r="U23" s="46">
        <f t="shared" si="4"/>
        <v>0</v>
      </c>
      <c r="V23" s="46">
        <f t="shared" si="5"/>
        <v>35</v>
      </c>
      <c r="W23" s="29">
        <v>0</v>
      </c>
      <c r="X23" s="31" t="s">
        <v>393</v>
      </c>
      <c r="Y23" s="29">
        <v>5</v>
      </c>
      <c r="Z23" s="32" t="e">
        <f t="shared" si="6"/>
        <v>#VALUE!</v>
      </c>
    </row>
    <row r="24" spans="1:26" ht="23.25">
      <c r="A24" s="19">
        <v>22</v>
      </c>
      <c r="B24" s="19">
        <v>175963</v>
      </c>
      <c r="C24" s="19">
        <v>1222190380</v>
      </c>
      <c r="D24" s="20" t="s">
        <v>1179</v>
      </c>
      <c r="E24" s="27" t="s">
        <v>1180</v>
      </c>
      <c r="F24" s="20" t="s">
        <v>1181</v>
      </c>
      <c r="G24" s="20" t="s">
        <v>90</v>
      </c>
      <c r="H24" s="19" t="s">
        <v>1182</v>
      </c>
      <c r="I24" s="19" t="s">
        <v>378</v>
      </c>
      <c r="J24" s="42">
        <f t="shared" si="0"/>
        <v>64.172413793103445</v>
      </c>
      <c r="K24" s="44">
        <f t="shared" si="1"/>
        <v>6.4172413793103447</v>
      </c>
      <c r="L24" s="19" t="s">
        <v>1183</v>
      </c>
      <c r="M24" s="19" t="s">
        <v>398</v>
      </c>
      <c r="N24" s="42">
        <f t="shared" si="2"/>
        <v>59.083333333333336</v>
      </c>
      <c r="O24" s="42">
        <f t="shared" si="3"/>
        <v>11.816666666666666</v>
      </c>
      <c r="P24" s="28">
        <v>30</v>
      </c>
      <c r="Q24" s="29">
        <v>35</v>
      </c>
      <c r="R24" s="29">
        <v>0</v>
      </c>
      <c r="S24" s="29"/>
      <c r="T24" s="30">
        <v>0</v>
      </c>
      <c r="U24" s="46">
        <f t="shared" si="4"/>
        <v>0</v>
      </c>
      <c r="V24" s="46">
        <f t="shared" si="5"/>
        <v>35</v>
      </c>
      <c r="W24" s="29">
        <v>0</v>
      </c>
      <c r="X24" s="31" t="s">
        <v>393</v>
      </c>
      <c r="Y24" s="29">
        <v>0</v>
      </c>
      <c r="Z24" s="32" t="e">
        <f t="shared" si="6"/>
        <v>#VALUE!</v>
      </c>
    </row>
    <row r="25" spans="1:26" ht="23.25">
      <c r="A25" s="19">
        <v>23</v>
      </c>
      <c r="B25" s="33">
        <v>160928</v>
      </c>
      <c r="C25" s="33">
        <v>1222190089</v>
      </c>
      <c r="D25" s="34" t="s">
        <v>102</v>
      </c>
      <c r="E25" s="35" t="s">
        <v>103</v>
      </c>
      <c r="F25" s="34" t="s">
        <v>104</v>
      </c>
      <c r="G25" s="34" t="s">
        <v>575</v>
      </c>
      <c r="H25" s="33" t="s">
        <v>576</v>
      </c>
      <c r="I25" s="33" t="s">
        <v>385</v>
      </c>
      <c r="J25" s="42">
        <f t="shared" si="0"/>
        <v>81.5</v>
      </c>
      <c r="K25" s="44">
        <f t="shared" si="1"/>
        <v>8.15</v>
      </c>
      <c r="L25" s="33" t="s">
        <v>577</v>
      </c>
      <c r="M25" s="33" t="s">
        <v>405</v>
      </c>
      <c r="N25" s="42">
        <f t="shared" si="2"/>
        <v>58.0625</v>
      </c>
      <c r="O25" s="42">
        <f t="shared" si="3"/>
        <v>11.612500000000001</v>
      </c>
      <c r="P25" s="36">
        <v>0</v>
      </c>
      <c r="Q25" s="37">
        <v>0</v>
      </c>
      <c r="R25" s="37">
        <v>0</v>
      </c>
      <c r="S25" s="37"/>
      <c r="T25" s="30" t="s">
        <v>54</v>
      </c>
      <c r="U25" s="46">
        <f t="shared" si="4"/>
        <v>22.400000000000002</v>
      </c>
      <c r="V25" s="46">
        <f t="shared" si="5"/>
        <v>22.400000000000002</v>
      </c>
      <c r="W25" s="37">
        <v>0</v>
      </c>
      <c r="X25" s="38">
        <v>4.5714285714285712</v>
      </c>
      <c r="Y25" s="37">
        <v>0</v>
      </c>
      <c r="Z25" s="32">
        <f t="shared" si="6"/>
        <v>46.733928571428571</v>
      </c>
    </row>
    <row r="26" spans="1:26">
      <c r="A26" s="19"/>
      <c r="B26" s="33"/>
      <c r="C26" s="33"/>
      <c r="D26" s="34"/>
      <c r="E26" s="35"/>
      <c r="F26" s="34"/>
      <c r="G26" s="34"/>
      <c r="H26" s="33"/>
      <c r="I26" s="33"/>
      <c r="J26" s="42"/>
      <c r="K26" s="44"/>
      <c r="L26" s="33"/>
      <c r="M26" s="33"/>
      <c r="N26" s="42"/>
      <c r="O26" s="42"/>
      <c r="P26" s="36"/>
      <c r="Q26" s="37"/>
      <c r="R26" s="37"/>
      <c r="S26" s="37"/>
      <c r="T26" s="30"/>
      <c r="U26" s="46"/>
      <c r="V26" s="46"/>
      <c r="W26" s="37"/>
      <c r="X26" s="38"/>
      <c r="Y26" s="37"/>
      <c r="Z26" s="32"/>
    </row>
    <row r="27" spans="1:26" s="54" customFormat="1" ht="129.75" customHeight="1">
      <c r="A27" s="67" t="s">
        <v>1233</v>
      </c>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s="54" customFormat="1" ht="23.25" customHeight="1">
      <c r="A28" s="69" t="s">
        <v>1203</v>
      </c>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c r="A29" s="19"/>
      <c r="B29" s="19"/>
      <c r="C29" s="19"/>
      <c r="D29" s="20"/>
      <c r="E29" s="27"/>
      <c r="F29" s="20"/>
      <c r="G29" s="20"/>
      <c r="H29" s="19"/>
      <c r="I29" s="19"/>
      <c r="J29" s="42"/>
      <c r="K29" s="44"/>
      <c r="L29" s="19"/>
      <c r="M29" s="19"/>
      <c r="N29" s="42"/>
      <c r="O29" s="42"/>
      <c r="P29" s="28"/>
      <c r="Q29" s="29"/>
      <c r="R29" s="29"/>
      <c r="S29" s="29"/>
      <c r="T29" s="30"/>
      <c r="U29" s="46"/>
      <c r="V29" s="46"/>
      <c r="W29" s="29"/>
      <c r="X29" s="31"/>
      <c r="Y29" s="29"/>
      <c r="Z29" s="32"/>
    </row>
    <row r="30" spans="1:26">
      <c r="A30" s="19"/>
      <c r="B30" s="33"/>
      <c r="C30" s="33"/>
      <c r="D30" s="34"/>
      <c r="E30" s="35"/>
      <c r="F30" s="34"/>
      <c r="G30" s="34"/>
      <c r="H30" s="33"/>
      <c r="I30" s="33"/>
      <c r="J30" s="42"/>
      <c r="K30" s="44"/>
      <c r="L30" s="33"/>
      <c r="M30" s="33"/>
      <c r="N30" s="42"/>
      <c r="O30" s="42"/>
      <c r="P30" s="36"/>
      <c r="Q30" s="37"/>
      <c r="R30" s="37"/>
      <c r="S30" s="37"/>
      <c r="T30" s="30"/>
      <c r="U30" s="46"/>
      <c r="V30" s="46"/>
      <c r="W30" s="37"/>
      <c r="X30" s="38"/>
      <c r="Y30" s="37"/>
      <c r="Z30" s="32"/>
    </row>
    <row r="31" spans="1:26">
      <c r="A31" s="19"/>
      <c r="B31" s="33"/>
      <c r="C31" s="33"/>
      <c r="D31" s="34"/>
      <c r="E31" s="35"/>
      <c r="F31" s="34"/>
      <c r="G31" s="34"/>
      <c r="H31" s="33"/>
      <c r="I31" s="33"/>
      <c r="J31" s="42"/>
      <c r="K31" s="44"/>
      <c r="L31" s="33"/>
      <c r="M31" s="33"/>
      <c r="N31" s="42"/>
      <c r="O31" s="42"/>
      <c r="P31" s="36"/>
      <c r="Q31" s="37"/>
      <c r="R31" s="37"/>
      <c r="S31" s="37"/>
      <c r="T31" s="30"/>
      <c r="U31" s="46"/>
      <c r="V31" s="46"/>
      <c r="W31" s="37"/>
      <c r="X31" s="38"/>
      <c r="Y31" s="37"/>
      <c r="Z31" s="32"/>
    </row>
    <row r="32" spans="1:26">
      <c r="A32" s="19"/>
      <c r="B32" s="33"/>
      <c r="C32" s="33"/>
      <c r="D32" s="34"/>
      <c r="E32" s="35"/>
      <c r="F32" s="34"/>
      <c r="G32" s="34"/>
      <c r="H32" s="33"/>
      <c r="I32" s="33"/>
      <c r="J32" s="42"/>
      <c r="K32" s="44"/>
      <c r="L32" s="33"/>
      <c r="M32" s="33"/>
      <c r="N32" s="42"/>
      <c r="O32" s="42"/>
      <c r="P32" s="28"/>
      <c r="Q32" s="29"/>
      <c r="R32" s="29"/>
      <c r="S32" s="29"/>
      <c r="T32" s="30"/>
      <c r="U32" s="46"/>
      <c r="V32" s="46"/>
      <c r="W32" s="29"/>
      <c r="X32" s="31"/>
      <c r="Y32" s="29"/>
      <c r="Z32" s="32"/>
    </row>
    <row r="33" spans="1:26">
      <c r="A33" s="19"/>
      <c r="B33" s="19"/>
      <c r="C33" s="19"/>
      <c r="D33" s="20"/>
      <c r="E33" s="27"/>
      <c r="F33" s="20"/>
      <c r="G33" s="20"/>
      <c r="H33" s="19"/>
      <c r="I33" s="19"/>
      <c r="J33" s="42"/>
      <c r="K33" s="44"/>
      <c r="L33" s="19"/>
      <c r="M33" s="19"/>
      <c r="N33" s="42"/>
      <c r="O33" s="42"/>
      <c r="P33" s="28"/>
      <c r="Q33" s="29"/>
      <c r="R33" s="29"/>
      <c r="S33" s="29"/>
      <c r="T33" s="30"/>
      <c r="U33" s="46"/>
      <c r="V33" s="46"/>
      <c r="W33" s="29"/>
      <c r="X33" s="31"/>
      <c r="Y33" s="29"/>
      <c r="Z33" s="32"/>
    </row>
    <row r="34" spans="1:26">
      <c r="A34" s="19"/>
      <c r="B34" s="19"/>
      <c r="C34" s="19"/>
      <c r="D34" s="20"/>
      <c r="E34" s="27"/>
      <c r="F34" s="20"/>
      <c r="G34" s="20"/>
      <c r="H34" s="19"/>
      <c r="I34" s="19"/>
      <c r="J34" s="42"/>
      <c r="K34" s="44"/>
      <c r="L34" s="19"/>
      <c r="M34" s="19"/>
      <c r="N34" s="42"/>
      <c r="O34" s="42"/>
      <c r="P34" s="28"/>
      <c r="Q34" s="29"/>
      <c r="R34" s="29"/>
      <c r="S34" s="29"/>
      <c r="T34" s="30"/>
      <c r="U34" s="46"/>
      <c r="V34" s="46"/>
      <c r="W34" s="29"/>
      <c r="X34" s="31"/>
      <c r="Y34" s="29"/>
      <c r="Z34" s="32"/>
    </row>
    <row r="35" spans="1:26">
      <c r="A35" s="19"/>
      <c r="B35" s="33"/>
      <c r="C35" s="33"/>
      <c r="D35" s="34"/>
      <c r="E35" s="35"/>
      <c r="F35" s="34"/>
      <c r="G35" s="34"/>
      <c r="H35" s="33"/>
      <c r="I35" s="33"/>
      <c r="J35" s="42"/>
      <c r="K35" s="44"/>
      <c r="L35" s="33"/>
      <c r="M35" s="33"/>
      <c r="N35" s="42"/>
      <c r="O35" s="42"/>
      <c r="P35" s="36"/>
      <c r="Q35" s="37"/>
      <c r="R35" s="37"/>
      <c r="S35" s="37"/>
      <c r="T35" s="30"/>
      <c r="U35" s="46"/>
      <c r="V35" s="46"/>
      <c r="W35" s="37"/>
      <c r="X35" s="38"/>
      <c r="Y35" s="37"/>
      <c r="Z35" s="32"/>
    </row>
    <row r="36" spans="1:26">
      <c r="A36" s="19"/>
      <c r="B36" s="19"/>
      <c r="C36" s="19"/>
      <c r="D36" s="20"/>
      <c r="E36" s="27"/>
      <c r="F36" s="20"/>
      <c r="G36" s="20"/>
      <c r="H36" s="19"/>
      <c r="I36" s="19"/>
      <c r="J36" s="42"/>
      <c r="K36" s="44"/>
      <c r="L36" s="19"/>
      <c r="M36" s="19"/>
      <c r="N36" s="42"/>
      <c r="O36" s="42"/>
      <c r="P36" s="28"/>
      <c r="Q36" s="29"/>
      <c r="R36" s="29"/>
      <c r="S36" s="29"/>
      <c r="T36" s="30"/>
      <c r="U36" s="46"/>
      <c r="V36" s="46"/>
      <c r="W36" s="29"/>
      <c r="X36" s="31"/>
      <c r="Y36" s="29"/>
      <c r="Z36" s="32"/>
    </row>
    <row r="37" spans="1:26">
      <c r="A37" s="19"/>
      <c r="B37" s="19"/>
      <c r="C37" s="19"/>
      <c r="D37" s="20"/>
      <c r="E37" s="27"/>
      <c r="F37" s="20"/>
      <c r="G37" s="20"/>
      <c r="H37" s="19"/>
      <c r="I37" s="19"/>
      <c r="J37" s="42"/>
      <c r="K37" s="44"/>
      <c r="L37" s="19"/>
      <c r="M37" s="19"/>
      <c r="N37" s="42"/>
      <c r="O37" s="42"/>
      <c r="P37" s="28"/>
      <c r="Q37" s="29"/>
      <c r="R37" s="29"/>
      <c r="S37" s="29"/>
      <c r="T37" s="30"/>
      <c r="U37" s="46"/>
      <c r="V37" s="46"/>
      <c r="W37" s="29"/>
      <c r="X37" s="31"/>
      <c r="Y37" s="29"/>
      <c r="Z37" s="32"/>
    </row>
    <row r="38" spans="1:26">
      <c r="A38" s="19"/>
      <c r="B38" s="33"/>
      <c r="C38" s="33"/>
      <c r="D38" s="34"/>
      <c r="E38" s="35"/>
      <c r="F38" s="34"/>
      <c r="G38" s="34"/>
      <c r="H38" s="33"/>
      <c r="I38" s="33"/>
      <c r="J38" s="42"/>
      <c r="K38" s="44"/>
      <c r="L38" s="33"/>
      <c r="M38" s="33"/>
      <c r="N38" s="42"/>
      <c r="O38" s="42"/>
      <c r="P38" s="36"/>
      <c r="Q38" s="37"/>
      <c r="R38" s="37"/>
      <c r="S38" s="37"/>
      <c r="T38" s="30"/>
      <c r="U38" s="46"/>
      <c r="V38" s="46"/>
      <c r="W38" s="37"/>
      <c r="X38" s="38"/>
      <c r="Y38" s="37"/>
      <c r="Z38" s="32"/>
    </row>
    <row r="39" spans="1:26">
      <c r="A39" s="19"/>
      <c r="B39" s="19"/>
      <c r="C39" s="19"/>
      <c r="D39" s="20"/>
      <c r="E39" s="27"/>
      <c r="F39" s="20"/>
      <c r="G39" s="20"/>
      <c r="H39" s="19"/>
      <c r="I39" s="19"/>
      <c r="J39" s="42"/>
      <c r="K39" s="44"/>
      <c r="L39" s="19"/>
      <c r="M39" s="19"/>
      <c r="N39" s="42"/>
      <c r="O39" s="42"/>
      <c r="P39" s="36"/>
      <c r="Q39" s="29"/>
      <c r="R39" s="29"/>
      <c r="S39" s="29"/>
      <c r="T39" s="30"/>
      <c r="U39" s="46"/>
      <c r="V39" s="46"/>
      <c r="W39" s="29"/>
      <c r="X39" s="31"/>
      <c r="Y39" s="29"/>
      <c r="Z39" s="32"/>
    </row>
    <row r="40" spans="1:26">
      <c r="A40" s="19"/>
      <c r="B40" s="33"/>
      <c r="C40" s="33"/>
      <c r="D40" s="34"/>
      <c r="E40" s="35"/>
      <c r="F40" s="34"/>
      <c r="G40" s="34"/>
      <c r="H40" s="33"/>
      <c r="I40" s="33"/>
      <c r="J40" s="42"/>
      <c r="K40" s="44"/>
      <c r="L40" s="33"/>
      <c r="M40" s="33"/>
      <c r="N40" s="42"/>
      <c r="O40" s="42"/>
      <c r="P40" s="36"/>
      <c r="Q40" s="37"/>
      <c r="R40" s="37"/>
      <c r="S40" s="37"/>
      <c r="T40" s="30"/>
      <c r="U40" s="46"/>
      <c r="V40" s="46"/>
      <c r="W40" s="37"/>
      <c r="X40" s="38"/>
      <c r="Y40" s="37"/>
      <c r="Z40" s="32"/>
    </row>
    <row r="41" spans="1:26">
      <c r="A41" s="19"/>
      <c r="B41" s="33"/>
      <c r="C41" s="33"/>
      <c r="D41" s="34"/>
      <c r="E41" s="35"/>
      <c r="F41" s="34"/>
      <c r="G41" s="34"/>
      <c r="H41" s="33"/>
      <c r="I41" s="33"/>
      <c r="J41" s="42"/>
      <c r="K41" s="44"/>
      <c r="L41" s="33"/>
      <c r="M41" s="33"/>
      <c r="N41" s="42"/>
      <c r="O41" s="42"/>
      <c r="P41" s="36"/>
      <c r="Q41" s="37"/>
      <c r="R41" s="37"/>
      <c r="S41" s="37"/>
      <c r="T41" s="30"/>
      <c r="U41" s="46"/>
      <c r="V41" s="46"/>
      <c r="W41" s="37"/>
      <c r="X41" s="38"/>
      <c r="Y41" s="37"/>
      <c r="Z41" s="32"/>
    </row>
    <row r="42" spans="1:26">
      <c r="A42" s="19"/>
      <c r="B42" s="33"/>
      <c r="C42" s="33"/>
      <c r="D42" s="34"/>
      <c r="E42" s="35"/>
      <c r="F42" s="34"/>
      <c r="G42" s="34"/>
      <c r="H42" s="33"/>
      <c r="I42" s="33"/>
      <c r="J42" s="42"/>
      <c r="K42" s="44"/>
      <c r="L42" s="33"/>
      <c r="M42" s="33"/>
      <c r="N42" s="42"/>
      <c r="O42" s="42"/>
      <c r="P42" s="36"/>
      <c r="Q42" s="37"/>
      <c r="R42" s="37"/>
      <c r="S42" s="37"/>
      <c r="T42" s="30"/>
      <c r="U42" s="46"/>
      <c r="V42" s="46"/>
      <c r="W42" s="37"/>
      <c r="X42" s="38"/>
      <c r="Y42" s="37"/>
      <c r="Z42" s="32"/>
    </row>
    <row r="43" spans="1:26">
      <c r="A43" s="19"/>
      <c r="B43" s="19"/>
      <c r="C43" s="19"/>
      <c r="D43" s="20"/>
      <c r="E43" s="27"/>
      <c r="F43" s="20"/>
      <c r="G43" s="20"/>
      <c r="H43" s="19"/>
      <c r="I43" s="19"/>
      <c r="J43" s="42"/>
      <c r="K43" s="44"/>
      <c r="L43" s="19"/>
      <c r="M43" s="19"/>
      <c r="N43" s="42"/>
      <c r="O43" s="42"/>
      <c r="P43" s="28"/>
      <c r="Q43" s="29"/>
      <c r="R43" s="29"/>
      <c r="S43" s="29"/>
      <c r="T43" s="30"/>
      <c r="U43" s="46"/>
      <c r="V43" s="46"/>
      <c r="W43" s="29"/>
      <c r="X43" s="31"/>
      <c r="Y43" s="29"/>
      <c r="Z43" s="32"/>
    </row>
    <row r="44" spans="1:26">
      <c r="A44" s="19"/>
      <c r="B44" s="33"/>
      <c r="C44" s="33"/>
      <c r="D44" s="34"/>
      <c r="E44" s="35"/>
      <c r="F44" s="34"/>
      <c r="G44" s="34"/>
      <c r="H44" s="33"/>
      <c r="I44" s="33"/>
      <c r="J44" s="42"/>
      <c r="K44" s="44"/>
      <c r="L44" s="33"/>
      <c r="M44" s="33"/>
      <c r="N44" s="42"/>
      <c r="O44" s="42"/>
      <c r="P44" s="36"/>
      <c r="Q44" s="37"/>
      <c r="R44" s="37"/>
      <c r="S44" s="37"/>
      <c r="T44" s="30"/>
      <c r="U44" s="46"/>
      <c r="V44" s="46"/>
      <c r="W44" s="37"/>
      <c r="X44" s="38"/>
      <c r="Y44" s="37"/>
      <c r="Z44" s="32"/>
    </row>
    <row r="45" spans="1:26">
      <c r="A45" s="19"/>
      <c r="B45" s="33"/>
      <c r="C45" s="33"/>
      <c r="D45" s="34"/>
      <c r="E45" s="35"/>
      <c r="F45" s="34"/>
      <c r="G45" s="34"/>
      <c r="H45" s="33"/>
      <c r="I45" s="33"/>
      <c r="J45" s="42"/>
      <c r="K45" s="44"/>
      <c r="L45" s="33"/>
      <c r="M45" s="33"/>
      <c r="N45" s="42"/>
      <c r="O45" s="42"/>
      <c r="P45" s="36"/>
      <c r="Q45" s="37"/>
      <c r="R45" s="37"/>
      <c r="S45" s="37"/>
      <c r="T45" s="30"/>
      <c r="U45" s="46"/>
      <c r="V45" s="46"/>
      <c r="W45" s="37"/>
      <c r="X45" s="38"/>
      <c r="Y45" s="37"/>
      <c r="Z45" s="32"/>
    </row>
    <row r="46" spans="1:26">
      <c r="A46" s="19"/>
      <c r="B46" s="33"/>
      <c r="C46" s="33"/>
      <c r="D46" s="34"/>
      <c r="E46" s="35"/>
      <c r="F46" s="34"/>
      <c r="G46" s="34"/>
      <c r="H46" s="33"/>
      <c r="I46" s="33"/>
      <c r="J46" s="42"/>
      <c r="K46" s="44"/>
      <c r="L46" s="33"/>
      <c r="M46" s="33"/>
      <c r="N46" s="42"/>
      <c r="O46" s="42"/>
      <c r="P46" s="36"/>
      <c r="Q46" s="37"/>
      <c r="R46" s="37"/>
      <c r="S46" s="37"/>
      <c r="T46" s="30"/>
      <c r="U46" s="46"/>
      <c r="V46" s="46"/>
      <c r="W46" s="37"/>
      <c r="X46" s="38"/>
      <c r="Y46" s="37"/>
      <c r="Z46" s="32"/>
    </row>
    <row r="47" spans="1:26">
      <c r="A47" s="19"/>
      <c r="B47" s="19"/>
      <c r="C47" s="19"/>
      <c r="D47" s="20"/>
      <c r="E47" s="27"/>
      <c r="F47" s="20"/>
      <c r="G47" s="20"/>
      <c r="H47" s="19"/>
      <c r="I47" s="19"/>
      <c r="J47" s="42"/>
      <c r="K47" s="44"/>
      <c r="L47" s="19"/>
      <c r="M47" s="19"/>
      <c r="N47" s="42"/>
      <c r="O47" s="42"/>
      <c r="P47" s="28"/>
      <c r="Q47" s="29"/>
      <c r="R47" s="29"/>
      <c r="S47" s="29"/>
      <c r="T47" s="30"/>
      <c r="U47" s="46"/>
      <c r="V47" s="46"/>
      <c r="W47" s="29"/>
      <c r="X47" s="38"/>
      <c r="Y47" s="37"/>
      <c r="Z47" s="32"/>
    </row>
    <row r="48" spans="1:26">
      <c r="A48" s="19"/>
      <c r="B48" s="19"/>
      <c r="C48" s="19"/>
      <c r="D48" s="20"/>
      <c r="E48" s="27"/>
      <c r="F48" s="20"/>
      <c r="G48" s="20"/>
      <c r="H48" s="19"/>
      <c r="I48" s="19"/>
      <c r="J48" s="42"/>
      <c r="K48" s="44"/>
      <c r="L48" s="19"/>
      <c r="M48" s="19"/>
      <c r="N48" s="42"/>
      <c r="O48" s="42"/>
      <c r="P48" s="28"/>
      <c r="Q48" s="29"/>
      <c r="R48" s="29"/>
      <c r="S48" s="29"/>
      <c r="T48" s="30"/>
      <c r="U48" s="46"/>
      <c r="V48" s="46"/>
      <c r="W48" s="29"/>
      <c r="X48" s="31"/>
      <c r="Y48" s="29"/>
      <c r="Z48" s="32"/>
    </row>
    <row r="49" spans="1:26">
      <c r="A49" s="19"/>
      <c r="B49" s="33"/>
      <c r="C49" s="33"/>
      <c r="D49" s="34"/>
      <c r="E49" s="35"/>
      <c r="F49" s="34"/>
      <c r="G49" s="34"/>
      <c r="H49" s="33"/>
      <c r="I49" s="33"/>
      <c r="J49" s="42"/>
      <c r="K49" s="44"/>
      <c r="L49" s="33"/>
      <c r="M49" s="33"/>
      <c r="N49" s="42"/>
      <c r="O49" s="42"/>
      <c r="P49" s="36"/>
      <c r="Q49" s="37"/>
      <c r="R49" s="37"/>
      <c r="S49" s="37"/>
      <c r="T49" s="30"/>
      <c r="U49" s="46"/>
      <c r="V49" s="46"/>
      <c r="W49" s="37"/>
      <c r="X49" s="38"/>
      <c r="Y49" s="37"/>
      <c r="Z49" s="32"/>
    </row>
    <row r="50" spans="1:26">
      <c r="A50" s="19"/>
      <c r="B50" s="33"/>
      <c r="C50" s="33"/>
      <c r="D50" s="34"/>
      <c r="E50" s="35"/>
      <c r="F50" s="34"/>
      <c r="G50" s="34"/>
      <c r="H50" s="33"/>
      <c r="I50" s="33"/>
      <c r="J50" s="42"/>
      <c r="K50" s="44"/>
      <c r="L50" s="33"/>
      <c r="M50" s="33"/>
      <c r="N50" s="42"/>
      <c r="O50" s="42"/>
      <c r="P50" s="28"/>
      <c r="Q50" s="29"/>
      <c r="R50" s="29"/>
      <c r="S50" s="29"/>
      <c r="T50" s="30"/>
      <c r="U50" s="46"/>
      <c r="V50" s="46"/>
      <c r="W50" s="29"/>
      <c r="X50" s="31"/>
      <c r="Y50" s="29"/>
      <c r="Z50" s="32"/>
    </row>
    <row r="51" spans="1:26">
      <c r="A51" s="19"/>
      <c r="B51" s="33"/>
      <c r="C51" s="33"/>
      <c r="D51" s="34"/>
      <c r="E51" s="35"/>
      <c r="F51" s="34"/>
      <c r="G51" s="34"/>
      <c r="H51" s="33"/>
      <c r="I51" s="33"/>
      <c r="J51" s="42"/>
      <c r="K51" s="44"/>
      <c r="L51" s="33"/>
      <c r="M51" s="33"/>
      <c r="N51" s="42"/>
      <c r="O51" s="42"/>
      <c r="P51" s="36"/>
      <c r="Q51" s="37"/>
      <c r="R51" s="37"/>
      <c r="S51" s="37"/>
      <c r="T51" s="30"/>
      <c r="U51" s="46"/>
      <c r="V51" s="46"/>
      <c r="W51" s="37"/>
      <c r="X51" s="38"/>
      <c r="Y51" s="37"/>
      <c r="Z51" s="32"/>
    </row>
    <row r="52" spans="1:26">
      <c r="A52" s="19"/>
      <c r="B52" s="33"/>
      <c r="C52" s="33"/>
      <c r="D52" s="34"/>
      <c r="E52" s="35"/>
      <c r="F52" s="34"/>
      <c r="G52" s="34"/>
      <c r="H52" s="33"/>
      <c r="I52" s="33"/>
      <c r="J52" s="42"/>
      <c r="K52" s="44"/>
      <c r="L52" s="33"/>
      <c r="M52" s="33"/>
      <c r="N52" s="42"/>
      <c r="O52" s="42"/>
      <c r="P52" s="36"/>
      <c r="Q52" s="37"/>
      <c r="R52" s="37"/>
      <c r="S52" s="37"/>
      <c r="T52" s="30"/>
      <c r="U52" s="46"/>
      <c r="V52" s="46"/>
      <c r="W52" s="37"/>
      <c r="X52" s="38"/>
      <c r="Y52" s="37"/>
      <c r="Z52" s="32"/>
    </row>
    <row r="53" spans="1:26">
      <c r="A53" s="19"/>
      <c r="B53" s="33"/>
      <c r="C53" s="33"/>
      <c r="D53" s="34"/>
      <c r="E53" s="35"/>
      <c r="F53" s="34"/>
      <c r="G53" s="34"/>
      <c r="H53" s="33"/>
      <c r="I53" s="33"/>
      <c r="J53" s="42"/>
      <c r="K53" s="44"/>
      <c r="L53" s="33"/>
      <c r="M53" s="33"/>
      <c r="N53" s="42"/>
      <c r="O53" s="42"/>
      <c r="P53" s="36"/>
      <c r="Q53" s="37"/>
      <c r="R53" s="37"/>
      <c r="S53" s="37"/>
      <c r="T53" s="30"/>
      <c r="U53" s="46"/>
      <c r="V53" s="46"/>
      <c r="W53" s="37"/>
      <c r="X53" s="38"/>
      <c r="Y53" s="37"/>
      <c r="Z53" s="32"/>
    </row>
    <row r="54" spans="1:26">
      <c r="A54" s="19"/>
      <c r="B54" s="33"/>
      <c r="C54" s="33"/>
      <c r="D54" s="34"/>
      <c r="E54" s="35"/>
      <c r="F54" s="34"/>
      <c r="G54" s="34"/>
      <c r="H54" s="33"/>
      <c r="I54" s="33"/>
      <c r="J54" s="42"/>
      <c r="K54" s="44"/>
      <c r="L54" s="33"/>
      <c r="M54" s="33"/>
      <c r="N54" s="42"/>
      <c r="O54" s="42"/>
      <c r="P54" s="36"/>
      <c r="Q54" s="37"/>
      <c r="R54" s="37"/>
      <c r="S54" s="37"/>
      <c r="T54" s="30"/>
      <c r="U54" s="46"/>
      <c r="V54" s="46"/>
      <c r="W54" s="37"/>
      <c r="X54" s="38"/>
      <c r="Y54" s="37"/>
      <c r="Z54" s="32"/>
    </row>
    <row r="55" spans="1:26">
      <c r="A55" s="19"/>
      <c r="B55" s="33"/>
      <c r="C55" s="33"/>
      <c r="D55" s="34"/>
      <c r="E55" s="35"/>
      <c r="F55" s="34"/>
      <c r="G55" s="34"/>
      <c r="H55" s="33"/>
      <c r="I55" s="33"/>
      <c r="J55" s="42"/>
      <c r="K55" s="44"/>
      <c r="L55" s="33"/>
      <c r="M55" s="33"/>
      <c r="N55" s="42"/>
      <c r="O55" s="42"/>
      <c r="P55" s="36"/>
      <c r="Q55" s="37"/>
      <c r="R55" s="37"/>
      <c r="S55" s="37"/>
      <c r="T55" s="30"/>
      <c r="U55" s="46"/>
      <c r="V55" s="46"/>
      <c r="W55" s="37"/>
      <c r="X55" s="38"/>
      <c r="Y55" s="37"/>
      <c r="Z55" s="32"/>
    </row>
    <row r="56" spans="1:26">
      <c r="A56" s="19"/>
      <c r="B56" s="33"/>
      <c r="C56" s="33"/>
      <c r="D56" s="34"/>
      <c r="E56" s="35"/>
      <c r="F56" s="34"/>
      <c r="G56" s="34"/>
      <c r="H56" s="33"/>
      <c r="I56" s="33"/>
      <c r="J56" s="42"/>
      <c r="K56" s="44"/>
      <c r="L56" s="33"/>
      <c r="M56" s="33"/>
      <c r="N56" s="42"/>
      <c r="O56" s="42"/>
      <c r="P56" s="36"/>
      <c r="Q56" s="37"/>
      <c r="R56" s="37"/>
      <c r="S56" s="37"/>
      <c r="T56" s="30"/>
      <c r="U56" s="46"/>
      <c r="V56" s="46"/>
      <c r="W56" s="37"/>
      <c r="X56" s="38"/>
      <c r="Y56" s="37"/>
      <c r="Z56" s="32"/>
    </row>
    <row r="57" spans="1:26">
      <c r="A57" s="19"/>
      <c r="B57" s="33"/>
      <c r="C57" s="33"/>
      <c r="D57" s="34"/>
      <c r="E57" s="35"/>
      <c r="F57" s="34"/>
      <c r="G57" s="34"/>
      <c r="H57" s="33"/>
      <c r="I57" s="33"/>
      <c r="J57" s="42"/>
      <c r="K57" s="44"/>
      <c r="L57" s="33"/>
      <c r="M57" s="33"/>
      <c r="N57" s="42"/>
      <c r="O57" s="42"/>
      <c r="P57" s="36"/>
      <c r="Q57" s="37"/>
      <c r="R57" s="37"/>
      <c r="S57" s="37"/>
      <c r="T57" s="30"/>
      <c r="U57" s="46"/>
      <c r="V57" s="46"/>
      <c r="W57" s="37"/>
      <c r="X57" s="38"/>
      <c r="Y57" s="37"/>
      <c r="Z57" s="32"/>
    </row>
    <row r="58" spans="1:26">
      <c r="A58" s="19"/>
      <c r="B58" s="19"/>
      <c r="C58" s="19"/>
      <c r="D58" s="20"/>
      <c r="E58" s="27"/>
      <c r="F58" s="20"/>
      <c r="G58" s="20"/>
      <c r="H58" s="19"/>
      <c r="I58" s="19"/>
      <c r="J58" s="42"/>
      <c r="K58" s="44"/>
      <c r="L58" s="19"/>
      <c r="M58" s="19"/>
      <c r="N58" s="42"/>
      <c r="O58" s="42"/>
      <c r="P58" s="28"/>
      <c r="Q58" s="29"/>
      <c r="R58" s="29"/>
      <c r="S58" s="29"/>
      <c r="T58" s="30"/>
      <c r="U58" s="46"/>
      <c r="V58" s="46"/>
      <c r="W58" s="29"/>
      <c r="X58" s="31"/>
      <c r="Y58" s="29"/>
      <c r="Z58" s="32"/>
    </row>
    <row r="59" spans="1:26">
      <c r="A59" s="19"/>
      <c r="B59" s="19"/>
      <c r="C59" s="19"/>
      <c r="D59" s="20"/>
      <c r="E59" s="27"/>
      <c r="F59" s="20"/>
      <c r="G59" s="20"/>
      <c r="H59" s="19"/>
      <c r="I59" s="19"/>
      <c r="J59" s="42"/>
      <c r="K59" s="44"/>
      <c r="L59" s="19"/>
      <c r="M59" s="19"/>
      <c r="N59" s="42"/>
      <c r="O59" s="42"/>
      <c r="P59" s="28"/>
      <c r="Q59" s="29"/>
      <c r="R59" s="29"/>
      <c r="S59" s="29"/>
      <c r="T59" s="30"/>
      <c r="U59" s="46"/>
      <c r="V59" s="46"/>
      <c r="W59" s="29"/>
      <c r="X59" s="31"/>
      <c r="Y59" s="29"/>
      <c r="Z59" s="32"/>
    </row>
    <row r="60" spans="1:26">
      <c r="A60" s="19"/>
      <c r="B60" s="33"/>
      <c r="C60" s="33"/>
      <c r="D60" s="34"/>
      <c r="E60" s="35"/>
      <c r="F60" s="34"/>
      <c r="G60" s="34"/>
      <c r="H60" s="33"/>
      <c r="I60" s="33"/>
      <c r="J60" s="42"/>
      <c r="K60" s="44"/>
      <c r="L60" s="33"/>
      <c r="M60" s="33"/>
      <c r="N60" s="42"/>
      <c r="O60" s="42"/>
      <c r="P60" s="36"/>
      <c r="Q60" s="37"/>
      <c r="R60" s="37"/>
      <c r="S60" s="37"/>
      <c r="T60" s="30"/>
      <c r="U60" s="46"/>
      <c r="V60" s="46"/>
      <c r="W60" s="37"/>
      <c r="X60" s="38"/>
      <c r="Y60" s="37"/>
      <c r="Z60" s="32"/>
    </row>
    <row r="61" spans="1:26">
      <c r="A61" s="19"/>
      <c r="B61" s="19"/>
      <c r="C61" s="19"/>
      <c r="D61" s="20"/>
      <c r="E61" s="27"/>
      <c r="F61" s="20"/>
      <c r="G61" s="20"/>
      <c r="H61" s="19"/>
      <c r="I61" s="19"/>
      <c r="J61" s="42"/>
      <c r="K61" s="44"/>
      <c r="L61" s="19"/>
      <c r="M61" s="19"/>
      <c r="N61" s="42"/>
      <c r="O61" s="42"/>
      <c r="P61" s="28"/>
      <c r="Q61" s="29"/>
      <c r="R61" s="29"/>
      <c r="S61" s="29"/>
      <c r="T61" s="30"/>
      <c r="U61" s="46"/>
      <c r="V61" s="46"/>
      <c r="W61" s="29"/>
      <c r="X61" s="31"/>
      <c r="Y61" s="29"/>
      <c r="Z61" s="32"/>
    </row>
    <row r="62" spans="1:26">
      <c r="A62" s="19"/>
      <c r="B62" s="33"/>
      <c r="C62" s="33"/>
      <c r="D62" s="34"/>
      <c r="E62" s="35"/>
      <c r="F62" s="34"/>
      <c r="G62" s="34"/>
      <c r="H62" s="33"/>
      <c r="I62" s="33"/>
      <c r="J62" s="42"/>
      <c r="K62" s="44"/>
      <c r="L62" s="33"/>
      <c r="M62" s="33"/>
      <c r="N62" s="42"/>
      <c r="O62" s="42"/>
      <c r="P62" s="36"/>
      <c r="Q62" s="37"/>
      <c r="R62" s="37"/>
      <c r="S62" s="37"/>
      <c r="T62" s="30"/>
      <c r="U62" s="46"/>
      <c r="V62" s="46"/>
      <c r="W62" s="37"/>
      <c r="X62" s="38"/>
      <c r="Y62" s="37"/>
      <c r="Z62" s="32"/>
    </row>
    <row r="63" spans="1:26">
      <c r="A63" s="19"/>
      <c r="B63" s="33"/>
      <c r="C63" s="33"/>
      <c r="D63" s="34"/>
      <c r="E63" s="35"/>
      <c r="F63" s="34"/>
      <c r="G63" s="34"/>
      <c r="H63" s="33"/>
      <c r="I63" s="33"/>
      <c r="J63" s="42"/>
      <c r="K63" s="44"/>
      <c r="L63" s="33"/>
      <c r="M63" s="33"/>
      <c r="N63" s="42"/>
      <c r="O63" s="42"/>
      <c r="P63" s="36"/>
      <c r="Q63" s="37"/>
      <c r="R63" s="37"/>
      <c r="S63" s="37"/>
      <c r="T63" s="30"/>
      <c r="U63" s="46"/>
      <c r="V63" s="46"/>
      <c r="W63" s="37"/>
      <c r="X63" s="38"/>
      <c r="Y63" s="37"/>
      <c r="Z63" s="32"/>
    </row>
    <row r="64" spans="1:26">
      <c r="A64" s="19"/>
      <c r="B64" s="33"/>
      <c r="C64" s="33"/>
      <c r="D64" s="34"/>
      <c r="E64" s="35"/>
      <c r="F64" s="34"/>
      <c r="G64" s="34"/>
      <c r="H64" s="33"/>
      <c r="I64" s="33"/>
      <c r="J64" s="42"/>
      <c r="K64" s="44"/>
      <c r="L64" s="33"/>
      <c r="M64" s="33"/>
      <c r="N64" s="42"/>
      <c r="O64" s="42"/>
      <c r="P64" s="36"/>
      <c r="Q64" s="37"/>
      <c r="R64" s="37"/>
      <c r="S64" s="37"/>
      <c r="T64" s="30"/>
      <c r="U64" s="46"/>
      <c r="V64" s="46"/>
      <c r="W64" s="37"/>
      <c r="X64" s="38"/>
      <c r="Y64" s="37"/>
      <c r="Z64" s="32"/>
    </row>
    <row r="65" spans="1:26">
      <c r="A65" s="19"/>
      <c r="B65" s="33"/>
      <c r="C65" s="33"/>
      <c r="D65" s="34"/>
      <c r="E65" s="35"/>
      <c r="F65" s="34"/>
      <c r="G65" s="34"/>
      <c r="H65" s="33"/>
      <c r="I65" s="33"/>
      <c r="J65" s="42"/>
      <c r="K65" s="44"/>
      <c r="L65" s="33"/>
      <c r="M65" s="33"/>
      <c r="N65" s="42"/>
      <c r="O65" s="42"/>
      <c r="P65" s="36"/>
      <c r="Q65" s="37"/>
      <c r="R65" s="37"/>
      <c r="S65" s="37"/>
      <c r="T65" s="30"/>
      <c r="U65" s="46"/>
      <c r="V65" s="46"/>
      <c r="W65" s="37"/>
      <c r="X65" s="38"/>
      <c r="Y65" s="37"/>
      <c r="Z65" s="32"/>
    </row>
    <row r="66" spans="1:26">
      <c r="A66" s="19"/>
      <c r="B66" s="33"/>
      <c r="C66" s="33"/>
      <c r="D66" s="34"/>
      <c r="E66" s="35"/>
      <c r="F66" s="34"/>
      <c r="G66" s="34"/>
      <c r="H66" s="33"/>
      <c r="I66" s="33"/>
      <c r="J66" s="42"/>
      <c r="K66" s="44"/>
      <c r="L66" s="33"/>
      <c r="M66" s="33"/>
      <c r="N66" s="42"/>
      <c r="O66" s="42"/>
      <c r="P66" s="36"/>
      <c r="Q66" s="37"/>
      <c r="R66" s="37"/>
      <c r="S66" s="37"/>
      <c r="T66" s="30"/>
      <c r="U66" s="46"/>
      <c r="V66" s="46"/>
      <c r="W66" s="37"/>
      <c r="X66" s="38"/>
      <c r="Y66" s="37"/>
      <c r="Z66" s="32"/>
    </row>
    <row r="67" spans="1:26">
      <c r="A67" s="19"/>
      <c r="B67" s="33"/>
      <c r="C67" s="33"/>
      <c r="D67" s="34"/>
      <c r="E67" s="35"/>
      <c r="F67" s="34"/>
      <c r="G67" s="34"/>
      <c r="H67" s="33"/>
      <c r="I67" s="33"/>
      <c r="J67" s="42"/>
      <c r="K67" s="44"/>
      <c r="L67" s="33"/>
      <c r="M67" s="33"/>
      <c r="N67" s="42"/>
      <c r="O67" s="42"/>
      <c r="P67" s="36"/>
      <c r="Q67" s="37"/>
      <c r="R67" s="37"/>
      <c r="S67" s="37"/>
      <c r="T67" s="30"/>
      <c r="U67" s="46"/>
      <c r="V67" s="46"/>
      <c r="W67" s="37"/>
      <c r="X67" s="38"/>
      <c r="Y67" s="37"/>
      <c r="Z67" s="32"/>
    </row>
    <row r="68" spans="1:26">
      <c r="A68" s="19"/>
      <c r="B68" s="19"/>
      <c r="C68" s="19"/>
      <c r="D68" s="20"/>
      <c r="E68" s="27"/>
      <c r="F68" s="20"/>
      <c r="G68" s="20"/>
      <c r="H68" s="19"/>
      <c r="I68" s="19"/>
      <c r="J68" s="42"/>
      <c r="K68" s="44"/>
      <c r="L68" s="19"/>
      <c r="M68" s="19"/>
      <c r="N68" s="42"/>
      <c r="O68" s="42"/>
      <c r="P68" s="28"/>
      <c r="Q68" s="29"/>
      <c r="R68" s="29"/>
      <c r="S68" s="29"/>
      <c r="T68" s="30"/>
      <c r="U68" s="46"/>
      <c r="V68" s="46"/>
      <c r="W68" s="29"/>
      <c r="X68" s="31"/>
      <c r="Y68" s="29"/>
      <c r="Z68" s="32"/>
    </row>
    <row r="69" spans="1:26">
      <c r="A69" s="19"/>
      <c r="B69" s="19"/>
      <c r="C69" s="19"/>
      <c r="D69" s="20"/>
      <c r="E69" s="27"/>
      <c r="F69" s="20"/>
      <c r="G69" s="20"/>
      <c r="H69" s="19"/>
      <c r="I69" s="19"/>
      <c r="J69" s="42"/>
      <c r="K69" s="44"/>
      <c r="L69" s="19"/>
      <c r="M69" s="19"/>
      <c r="N69" s="42"/>
      <c r="O69" s="42"/>
      <c r="P69" s="28"/>
      <c r="Q69" s="29"/>
      <c r="R69" s="29"/>
      <c r="S69" s="29"/>
      <c r="T69" s="30"/>
      <c r="U69" s="46"/>
      <c r="V69" s="46"/>
      <c r="W69" s="29"/>
      <c r="X69" s="31"/>
      <c r="Y69" s="29"/>
      <c r="Z69" s="32"/>
    </row>
    <row r="70" spans="1:26">
      <c r="A70" s="19"/>
      <c r="B70" s="33"/>
      <c r="C70" s="33"/>
      <c r="D70" s="34"/>
      <c r="E70" s="35"/>
      <c r="F70" s="34"/>
      <c r="G70" s="34"/>
      <c r="H70" s="33"/>
      <c r="I70" s="33"/>
      <c r="J70" s="42"/>
      <c r="K70" s="44"/>
      <c r="L70" s="33"/>
      <c r="M70" s="33"/>
      <c r="N70" s="42"/>
      <c r="O70" s="42"/>
      <c r="P70" s="36"/>
      <c r="Q70" s="37"/>
      <c r="R70" s="37"/>
      <c r="S70" s="37"/>
      <c r="T70" s="30"/>
      <c r="U70" s="46"/>
      <c r="V70" s="46"/>
      <c r="W70" s="37"/>
      <c r="X70" s="38"/>
      <c r="Y70" s="37"/>
      <c r="Z70" s="32"/>
    </row>
    <row r="71" spans="1:26">
      <c r="A71" s="19"/>
      <c r="B71" s="19"/>
      <c r="C71" s="19"/>
      <c r="D71" s="20"/>
      <c r="E71" s="27"/>
      <c r="F71" s="20"/>
      <c r="G71" s="20"/>
      <c r="H71" s="19"/>
      <c r="I71" s="19"/>
      <c r="J71" s="42"/>
      <c r="K71" s="44"/>
      <c r="L71" s="19"/>
      <c r="M71" s="19"/>
      <c r="N71" s="42"/>
      <c r="O71" s="42"/>
      <c r="P71" s="28"/>
      <c r="Q71" s="29"/>
      <c r="R71" s="29"/>
      <c r="S71" s="29"/>
      <c r="T71" s="30"/>
      <c r="U71" s="46"/>
      <c r="V71" s="46"/>
      <c r="W71" s="29"/>
      <c r="X71" s="31"/>
      <c r="Y71" s="29"/>
      <c r="Z71" s="32"/>
    </row>
    <row r="72" spans="1:26">
      <c r="A72" s="19"/>
      <c r="B72" s="33"/>
      <c r="C72" s="33"/>
      <c r="D72" s="34"/>
      <c r="E72" s="35"/>
      <c r="F72" s="34"/>
      <c r="G72" s="20"/>
      <c r="H72" s="33"/>
      <c r="I72" s="33"/>
      <c r="J72" s="42"/>
      <c r="K72" s="44"/>
      <c r="L72" s="33"/>
      <c r="M72" s="33"/>
      <c r="N72" s="42"/>
      <c r="O72" s="42"/>
      <c r="P72" s="36"/>
      <c r="Q72" s="37"/>
      <c r="R72" s="37"/>
      <c r="S72" s="37"/>
      <c r="T72" s="30"/>
      <c r="U72" s="46"/>
      <c r="V72" s="46"/>
      <c r="W72" s="37"/>
      <c r="X72" s="38"/>
      <c r="Y72" s="37"/>
      <c r="Z72" s="32"/>
    </row>
    <row r="73" spans="1:26">
      <c r="A73" s="19"/>
      <c r="B73" s="33"/>
      <c r="C73" s="33"/>
      <c r="D73" s="20"/>
      <c r="E73" s="35"/>
      <c r="F73" s="20"/>
      <c r="G73" s="20"/>
      <c r="H73" s="19"/>
      <c r="I73" s="19"/>
      <c r="J73" s="42"/>
      <c r="K73" s="44"/>
      <c r="L73" s="19"/>
      <c r="M73" s="19"/>
      <c r="N73" s="42"/>
      <c r="O73" s="42"/>
      <c r="P73" s="36"/>
      <c r="Q73" s="37"/>
      <c r="R73" s="37"/>
      <c r="S73" s="37"/>
      <c r="T73" s="30"/>
      <c r="U73" s="46"/>
      <c r="V73" s="46"/>
      <c r="W73" s="37"/>
      <c r="X73" s="38"/>
      <c r="Y73" s="37"/>
      <c r="Z73" s="32"/>
    </row>
    <row r="74" spans="1:26">
      <c r="A74" s="19"/>
      <c r="B74" s="19"/>
      <c r="C74" s="19"/>
      <c r="D74" s="20"/>
      <c r="E74" s="27"/>
      <c r="F74" s="20"/>
      <c r="G74" s="20"/>
      <c r="H74" s="19"/>
      <c r="I74" s="19"/>
      <c r="J74" s="42"/>
      <c r="K74" s="44"/>
      <c r="L74" s="19"/>
      <c r="M74" s="19"/>
      <c r="N74" s="42"/>
      <c r="O74" s="42"/>
      <c r="P74" s="28"/>
      <c r="Q74" s="29"/>
      <c r="R74" s="29"/>
      <c r="S74" s="29"/>
      <c r="T74" s="30"/>
      <c r="U74" s="46"/>
      <c r="V74" s="46"/>
      <c r="W74" s="29"/>
      <c r="X74" s="31"/>
      <c r="Y74" s="29"/>
      <c r="Z74" s="32"/>
    </row>
    <row r="75" spans="1:26">
      <c r="A75" s="19"/>
      <c r="B75" s="19"/>
      <c r="C75" s="19"/>
      <c r="D75" s="20"/>
      <c r="E75" s="27"/>
      <c r="F75" s="20"/>
      <c r="G75" s="20"/>
      <c r="H75" s="19"/>
      <c r="I75" s="19"/>
      <c r="J75" s="42"/>
      <c r="K75" s="44"/>
      <c r="L75" s="19"/>
      <c r="M75" s="19"/>
      <c r="N75" s="42"/>
      <c r="O75" s="42"/>
      <c r="P75" s="28"/>
      <c r="Q75" s="29"/>
      <c r="R75" s="29"/>
      <c r="S75" s="29"/>
      <c r="T75" s="30"/>
      <c r="U75" s="46"/>
      <c r="V75" s="46"/>
      <c r="W75" s="29"/>
      <c r="X75" s="31"/>
      <c r="Y75" s="29"/>
      <c r="Z75" s="32"/>
    </row>
    <row r="76" spans="1:26">
      <c r="A76" s="19"/>
      <c r="B76" s="19"/>
      <c r="C76" s="19"/>
      <c r="D76" s="20"/>
      <c r="E76" s="27"/>
      <c r="F76" s="20"/>
      <c r="G76" s="20"/>
      <c r="H76" s="19"/>
      <c r="I76" s="19"/>
      <c r="J76" s="42"/>
      <c r="K76" s="44"/>
      <c r="L76" s="19"/>
      <c r="M76" s="19"/>
      <c r="N76" s="42"/>
      <c r="O76" s="42"/>
      <c r="P76" s="28"/>
      <c r="Q76" s="29"/>
      <c r="R76" s="29"/>
      <c r="S76" s="29"/>
      <c r="T76" s="30"/>
      <c r="U76" s="46"/>
      <c r="V76" s="46"/>
      <c r="W76" s="29"/>
      <c r="X76" s="31"/>
      <c r="Y76" s="29"/>
      <c r="Z76" s="32"/>
    </row>
    <row r="77" spans="1:26">
      <c r="A77" s="19"/>
      <c r="B77" s="19"/>
      <c r="C77" s="19"/>
      <c r="D77" s="20"/>
      <c r="E77" s="27"/>
      <c r="F77" s="20"/>
      <c r="G77" s="20"/>
      <c r="H77" s="19"/>
      <c r="I77" s="19"/>
      <c r="J77" s="42"/>
      <c r="K77" s="44"/>
      <c r="L77" s="19"/>
      <c r="M77" s="19"/>
      <c r="N77" s="42"/>
      <c r="O77" s="42"/>
      <c r="P77" s="28"/>
      <c r="Q77" s="29"/>
      <c r="R77" s="29"/>
      <c r="S77" s="29"/>
      <c r="T77" s="30"/>
      <c r="U77" s="46"/>
      <c r="V77" s="46"/>
      <c r="W77" s="29"/>
      <c r="X77" s="31"/>
      <c r="Y77" s="29"/>
      <c r="Z77" s="32"/>
    </row>
    <row r="78" spans="1:26">
      <c r="A78" s="19"/>
      <c r="B78" s="33"/>
      <c r="C78" s="33"/>
      <c r="D78" s="34"/>
      <c r="E78" s="35"/>
      <c r="F78" s="34"/>
      <c r="G78" s="34"/>
      <c r="H78" s="33"/>
      <c r="I78" s="33"/>
      <c r="J78" s="42"/>
      <c r="K78" s="44"/>
      <c r="L78" s="33"/>
      <c r="M78" s="33"/>
      <c r="N78" s="42"/>
      <c r="O78" s="42"/>
      <c r="P78" s="36"/>
      <c r="Q78" s="37"/>
      <c r="R78" s="37"/>
      <c r="S78" s="37"/>
      <c r="T78" s="30"/>
      <c r="U78" s="46"/>
      <c r="V78" s="46"/>
      <c r="W78" s="37"/>
      <c r="X78" s="38"/>
      <c r="Y78" s="37"/>
      <c r="Z78" s="32"/>
    </row>
    <row r="79" spans="1:26">
      <c r="A79" s="19"/>
      <c r="B79" s="19"/>
      <c r="C79" s="19"/>
      <c r="D79" s="20"/>
      <c r="E79" s="27"/>
      <c r="F79" s="20"/>
      <c r="G79" s="20"/>
      <c r="H79" s="19"/>
      <c r="I79" s="19"/>
      <c r="J79" s="42"/>
      <c r="K79" s="44"/>
      <c r="L79" s="19"/>
      <c r="M79" s="19"/>
      <c r="N79" s="42"/>
      <c r="O79" s="42"/>
      <c r="P79" s="28"/>
      <c r="Q79" s="29"/>
      <c r="R79" s="29"/>
      <c r="S79" s="29"/>
      <c r="T79" s="30"/>
      <c r="U79" s="46"/>
      <c r="V79" s="46"/>
      <c r="W79" s="29"/>
      <c r="X79" s="31"/>
      <c r="Y79" s="29"/>
      <c r="Z79" s="32"/>
    </row>
    <row r="80" spans="1:26">
      <c r="A80" s="19"/>
      <c r="B80" s="33"/>
      <c r="C80" s="33"/>
      <c r="D80" s="34"/>
      <c r="E80" s="35"/>
      <c r="F80" s="34"/>
      <c r="G80" s="34"/>
      <c r="H80" s="33"/>
      <c r="I80" s="33"/>
      <c r="J80" s="42"/>
      <c r="K80" s="44"/>
      <c r="L80" s="33"/>
      <c r="M80" s="33"/>
      <c r="N80" s="42"/>
      <c r="O80" s="42"/>
      <c r="P80" s="28"/>
      <c r="Q80" s="37"/>
      <c r="R80" s="37"/>
      <c r="S80" s="37"/>
      <c r="T80" s="30"/>
      <c r="U80" s="46"/>
      <c r="V80" s="46"/>
      <c r="W80" s="37"/>
      <c r="X80" s="38"/>
      <c r="Y80" s="37"/>
      <c r="Z80" s="32"/>
    </row>
    <row r="81" spans="1:26">
      <c r="A81" s="19"/>
      <c r="B81" s="19"/>
      <c r="C81" s="19"/>
      <c r="D81" s="20"/>
      <c r="E81" s="27"/>
      <c r="F81" s="20"/>
      <c r="G81" s="20"/>
      <c r="H81" s="19"/>
      <c r="I81" s="19"/>
      <c r="J81" s="42"/>
      <c r="K81" s="44"/>
      <c r="L81" s="19"/>
      <c r="M81" s="19"/>
      <c r="N81" s="42"/>
      <c r="O81" s="42"/>
      <c r="P81" s="36"/>
      <c r="Q81" s="37"/>
      <c r="R81" s="37"/>
      <c r="S81" s="37"/>
      <c r="T81" s="30"/>
      <c r="U81" s="46"/>
      <c r="V81" s="46"/>
      <c r="W81" s="37"/>
      <c r="X81" s="38"/>
      <c r="Y81" s="37"/>
      <c r="Z81" s="32"/>
    </row>
    <row r="82" spans="1:26">
      <c r="A82" s="19"/>
      <c r="B82" s="19"/>
      <c r="C82" s="19"/>
      <c r="D82" s="20"/>
      <c r="E82" s="27"/>
      <c r="F82" s="20"/>
      <c r="G82" s="20"/>
      <c r="H82" s="19"/>
      <c r="I82" s="19"/>
      <c r="J82" s="42"/>
      <c r="K82" s="44"/>
      <c r="L82" s="19"/>
      <c r="M82" s="19"/>
      <c r="N82" s="42"/>
      <c r="O82" s="42"/>
      <c r="P82" s="28"/>
      <c r="Q82" s="29"/>
      <c r="R82" s="29"/>
      <c r="S82" s="29"/>
      <c r="T82" s="30"/>
      <c r="U82" s="46"/>
      <c r="V82" s="46"/>
      <c r="W82" s="29"/>
      <c r="X82" s="31"/>
      <c r="Y82" s="29"/>
      <c r="Z82" s="32"/>
    </row>
    <row r="83" spans="1:26">
      <c r="A83" s="19"/>
      <c r="B83" s="33"/>
      <c r="C83" s="33"/>
      <c r="D83" s="34"/>
      <c r="E83" s="35"/>
      <c r="F83" s="34"/>
      <c r="G83" s="34"/>
      <c r="H83" s="33"/>
      <c r="I83" s="33"/>
      <c r="J83" s="42"/>
      <c r="K83" s="44"/>
      <c r="L83" s="33"/>
      <c r="M83" s="33"/>
      <c r="N83" s="42"/>
      <c r="O83" s="42"/>
      <c r="P83" s="36"/>
      <c r="Q83" s="37"/>
      <c r="R83" s="37"/>
      <c r="S83" s="37"/>
      <c r="T83" s="30"/>
      <c r="U83" s="46"/>
      <c r="V83" s="46"/>
      <c r="W83" s="37"/>
      <c r="X83" s="38"/>
      <c r="Y83" s="37"/>
      <c r="Z83" s="32"/>
    </row>
    <row r="84" spans="1:26">
      <c r="A84" s="19"/>
      <c r="B84" s="33"/>
      <c r="C84" s="33"/>
      <c r="D84" s="34"/>
      <c r="E84" s="35"/>
      <c r="F84" s="34"/>
      <c r="G84" s="34"/>
      <c r="H84" s="33"/>
      <c r="I84" s="33"/>
      <c r="J84" s="42"/>
      <c r="K84" s="44"/>
      <c r="L84" s="33"/>
      <c r="M84" s="33"/>
      <c r="N84" s="42"/>
      <c r="O84" s="42"/>
      <c r="P84" s="36"/>
      <c r="Q84" s="37"/>
      <c r="R84" s="37"/>
      <c r="S84" s="37"/>
      <c r="T84" s="30"/>
      <c r="U84" s="46"/>
      <c r="V84" s="46"/>
      <c r="W84" s="37"/>
      <c r="X84" s="38"/>
      <c r="Y84" s="37"/>
      <c r="Z84" s="32"/>
    </row>
    <row r="85" spans="1:26">
      <c r="A85" s="19"/>
      <c r="B85" s="33"/>
      <c r="C85" s="33"/>
      <c r="D85" s="34"/>
      <c r="E85" s="35"/>
      <c r="F85" s="34"/>
      <c r="G85" s="34"/>
      <c r="H85" s="33"/>
      <c r="I85" s="33"/>
      <c r="J85" s="42"/>
      <c r="K85" s="44"/>
      <c r="L85" s="33"/>
      <c r="M85" s="33"/>
      <c r="N85" s="42"/>
      <c r="O85" s="42"/>
      <c r="P85" s="36"/>
      <c r="Q85" s="37"/>
      <c r="R85" s="37"/>
      <c r="S85" s="37"/>
      <c r="T85" s="30"/>
      <c r="U85" s="46"/>
      <c r="V85" s="46"/>
      <c r="W85" s="37"/>
      <c r="X85" s="38"/>
      <c r="Y85" s="37"/>
      <c r="Z85" s="32"/>
    </row>
    <row r="86" spans="1:26">
      <c r="A86" s="19"/>
      <c r="B86" s="19"/>
      <c r="C86" s="19"/>
      <c r="D86" s="20"/>
      <c r="E86" s="27"/>
      <c r="F86" s="20"/>
      <c r="G86" s="20"/>
      <c r="H86" s="19"/>
      <c r="I86" s="19"/>
      <c r="J86" s="42"/>
      <c r="K86" s="44"/>
      <c r="L86" s="19"/>
      <c r="M86" s="19"/>
      <c r="N86" s="42"/>
      <c r="O86" s="42"/>
      <c r="P86" s="28"/>
      <c r="Q86" s="29"/>
      <c r="R86" s="29"/>
      <c r="S86" s="29"/>
      <c r="T86" s="30"/>
      <c r="U86" s="46"/>
      <c r="V86" s="46"/>
      <c r="W86" s="29"/>
      <c r="X86" s="31"/>
      <c r="Y86" s="29"/>
      <c r="Z86" s="32"/>
    </row>
    <row r="87" spans="1:26">
      <c r="A87" s="19"/>
      <c r="B87" s="33"/>
      <c r="C87" s="33"/>
      <c r="D87" s="34"/>
      <c r="E87" s="35"/>
      <c r="F87" s="34"/>
      <c r="G87" s="34"/>
      <c r="H87" s="33"/>
      <c r="I87" s="33"/>
      <c r="J87" s="42"/>
      <c r="K87" s="44"/>
      <c r="L87" s="33"/>
      <c r="M87" s="33"/>
      <c r="N87" s="42"/>
      <c r="O87" s="42"/>
      <c r="P87" s="36"/>
      <c r="Q87" s="37"/>
      <c r="R87" s="37"/>
      <c r="S87" s="37"/>
      <c r="T87" s="30"/>
      <c r="U87" s="46"/>
      <c r="V87" s="46"/>
      <c r="W87" s="37"/>
      <c r="X87" s="38"/>
      <c r="Y87" s="37"/>
      <c r="Z87" s="32"/>
    </row>
    <row r="88" spans="1:26">
      <c r="A88" s="19"/>
      <c r="B88" s="19"/>
      <c r="C88" s="19"/>
      <c r="D88" s="20"/>
      <c r="E88" s="27"/>
      <c r="F88" s="20"/>
      <c r="G88" s="20"/>
      <c r="H88" s="19"/>
      <c r="I88" s="19"/>
      <c r="J88" s="42"/>
      <c r="K88" s="44"/>
      <c r="L88" s="19"/>
      <c r="M88" s="19"/>
      <c r="N88" s="42"/>
      <c r="O88" s="42"/>
      <c r="P88" s="28"/>
      <c r="Q88" s="29"/>
      <c r="R88" s="29"/>
      <c r="S88" s="29"/>
      <c r="T88" s="30"/>
      <c r="U88" s="46"/>
      <c r="V88" s="46"/>
      <c r="W88" s="29"/>
      <c r="X88" s="31"/>
      <c r="Y88" s="29"/>
      <c r="Z88" s="32"/>
    </row>
    <row r="89" spans="1:26">
      <c r="A89" s="19"/>
      <c r="B89" s="19"/>
      <c r="C89" s="19"/>
      <c r="D89" s="20"/>
      <c r="E89" s="27"/>
      <c r="F89" s="20"/>
      <c r="G89" s="20"/>
      <c r="H89" s="19"/>
      <c r="I89" s="19"/>
      <c r="J89" s="42"/>
      <c r="K89" s="44"/>
      <c r="L89" s="19"/>
      <c r="M89" s="19"/>
      <c r="N89" s="42"/>
      <c r="O89" s="42"/>
      <c r="P89" s="28"/>
      <c r="Q89" s="29"/>
      <c r="R89" s="29"/>
      <c r="S89" s="29"/>
      <c r="T89" s="30"/>
      <c r="U89" s="46"/>
      <c r="V89" s="46"/>
      <c r="W89" s="29"/>
      <c r="X89" s="31"/>
      <c r="Y89" s="29"/>
      <c r="Z89" s="32"/>
    </row>
    <row r="90" spans="1:26">
      <c r="A90" s="19"/>
      <c r="B90" s="19"/>
      <c r="C90" s="19"/>
      <c r="D90" s="20"/>
      <c r="E90" s="27"/>
      <c r="F90" s="20"/>
      <c r="G90" s="20"/>
      <c r="H90" s="19"/>
      <c r="I90" s="19"/>
      <c r="J90" s="42"/>
      <c r="K90" s="44"/>
      <c r="L90" s="19"/>
      <c r="M90" s="19"/>
      <c r="N90" s="42"/>
      <c r="O90" s="42"/>
      <c r="P90" s="28"/>
      <c r="Q90" s="29"/>
      <c r="R90" s="29"/>
      <c r="S90" s="29"/>
      <c r="T90" s="30"/>
      <c r="U90" s="46"/>
      <c r="V90" s="46"/>
      <c r="W90" s="29"/>
      <c r="X90" s="31"/>
      <c r="Y90" s="29"/>
      <c r="Z90" s="32"/>
    </row>
    <row r="91" spans="1:26">
      <c r="A91" s="19"/>
      <c r="B91" s="33"/>
      <c r="C91" s="33"/>
      <c r="D91" s="20"/>
      <c r="E91" s="35"/>
      <c r="F91" s="20"/>
      <c r="G91" s="20"/>
      <c r="H91" s="19"/>
      <c r="I91" s="19"/>
      <c r="J91" s="42"/>
      <c r="K91" s="44"/>
      <c r="L91" s="19"/>
      <c r="M91" s="19"/>
      <c r="N91" s="42"/>
      <c r="O91" s="42"/>
      <c r="P91" s="36"/>
      <c r="Q91" s="37"/>
      <c r="R91" s="37"/>
      <c r="S91" s="37"/>
      <c r="T91" s="30"/>
      <c r="U91" s="46"/>
      <c r="V91" s="46"/>
      <c r="W91" s="37"/>
      <c r="X91" s="38"/>
      <c r="Y91" s="37"/>
      <c r="Z91" s="32"/>
    </row>
    <row r="92" spans="1:26">
      <c r="A92" s="19"/>
      <c r="B92" s="19"/>
      <c r="C92" s="19"/>
      <c r="D92" s="20"/>
      <c r="E92" s="27"/>
      <c r="F92" s="20"/>
      <c r="G92" s="20"/>
      <c r="H92" s="19"/>
      <c r="I92" s="19"/>
      <c r="J92" s="42"/>
      <c r="K92" s="44"/>
      <c r="L92" s="19"/>
      <c r="M92" s="19"/>
      <c r="N92" s="42"/>
      <c r="O92" s="42"/>
      <c r="P92" s="28"/>
      <c r="Q92" s="29"/>
      <c r="R92" s="29"/>
      <c r="S92" s="29"/>
      <c r="T92" s="30"/>
      <c r="U92" s="46"/>
      <c r="V92" s="46"/>
      <c r="W92" s="29"/>
      <c r="X92" s="38"/>
      <c r="Y92" s="37"/>
      <c r="Z92" s="32"/>
    </row>
  </sheetData>
  <mergeCells count="3">
    <mergeCell ref="A1:Z1"/>
    <mergeCell ref="A27:Z27"/>
    <mergeCell ref="A28:Z28"/>
  </mergeCells>
  <conditionalFormatting sqref="C3:C26 C29:C92">
    <cfRule type="duplicateValues" dxfId="10" priority="4"/>
  </conditionalFormatting>
  <pageMargins left="0.7" right="0.7" top="0.75" bottom="0.75" header="0.3" footer="0.3"/>
  <pageSetup scale="87" orientation="landscape" verticalDpi="0" r:id="rId1"/>
</worksheet>
</file>

<file path=xl/worksheets/sheet11.xml><?xml version="1.0" encoding="utf-8"?>
<worksheet xmlns="http://schemas.openxmlformats.org/spreadsheetml/2006/main" xmlns:r="http://schemas.openxmlformats.org/officeDocument/2006/relationships">
  <dimension ref="A1:Z34"/>
  <sheetViews>
    <sheetView topLeftCell="A28" workbookViewId="0">
      <selection activeCell="A33" sqref="A33:Z33"/>
    </sheetView>
  </sheetViews>
  <sheetFormatPr defaultColWidth="6.85546875" defaultRowHeight="15"/>
  <cols>
    <col min="1" max="1" width="3.28515625" style="16" customWidth="1"/>
    <col min="2" max="2" width="6.7109375" style="16" customWidth="1"/>
    <col min="3" max="3" width="10.140625" style="16" customWidth="1"/>
    <col min="4" max="4" width="7.85546875" style="16" customWidth="1"/>
    <col min="5" max="5" width="6.85546875" style="16"/>
    <col min="6" max="6" width="6" style="16" customWidth="1"/>
    <col min="7" max="7" width="5.140625" style="16" customWidth="1"/>
    <col min="8" max="8" width="4.28515625" style="16" customWidth="1"/>
    <col min="9" max="9" width="4.140625" style="16" customWidth="1"/>
    <col min="10" max="10" width="6.7109375" style="43" customWidth="1"/>
    <col min="11" max="11" width="6.28515625" style="43" customWidth="1"/>
    <col min="12" max="12" width="4.140625" style="16" customWidth="1"/>
    <col min="13" max="13" width="4" style="16" customWidth="1"/>
    <col min="14" max="14" width="6.85546875" style="43" customWidth="1"/>
    <col min="15" max="15" width="6.42578125" style="43" customWidth="1"/>
    <col min="16" max="16" width="4.42578125" style="16" customWidth="1"/>
    <col min="17" max="17" width="3.85546875" style="16" customWidth="1"/>
    <col min="18" max="18" width="4" style="16" customWidth="1"/>
    <col min="19" max="19" width="3.5703125" style="16" customWidth="1"/>
    <col min="20" max="20" width="5.28515625" style="39" customWidth="1"/>
    <col min="21" max="21" width="5.5703125" style="47" customWidth="1"/>
    <col min="22" max="22" width="6.42578125" style="49" customWidth="1"/>
    <col min="23" max="23" width="3.7109375" style="16" customWidth="1"/>
    <col min="24" max="24" width="6.42578125" style="16" customWidth="1"/>
    <col min="25" max="25" width="3.140625" style="40" customWidth="1"/>
    <col min="26" max="26" width="6.28515625" style="39" customWidth="1"/>
    <col min="27" max="16384" width="6.85546875" style="16"/>
  </cols>
  <sheetData>
    <row r="1" spans="1:26" s="54" customFormat="1" ht="45.75" customHeight="1">
      <c r="A1" s="66" t="s">
        <v>1211</v>
      </c>
      <c r="B1" s="66"/>
      <c r="C1" s="66"/>
      <c r="D1" s="66"/>
      <c r="E1" s="66"/>
      <c r="F1" s="66"/>
      <c r="G1" s="66"/>
      <c r="H1" s="66"/>
      <c r="I1" s="66"/>
      <c r="J1" s="66"/>
      <c r="K1" s="66"/>
      <c r="L1" s="66"/>
      <c r="M1" s="66"/>
      <c r="N1" s="66"/>
      <c r="O1" s="66"/>
      <c r="P1" s="66"/>
      <c r="Q1" s="66"/>
      <c r="R1" s="66"/>
      <c r="S1" s="66"/>
      <c r="T1" s="66"/>
      <c r="U1" s="66"/>
      <c r="V1" s="66"/>
      <c r="W1" s="66"/>
      <c r="X1" s="66"/>
      <c r="Y1" s="66"/>
      <c r="Z1" s="66"/>
    </row>
    <row r="2" spans="1:26" ht="135.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3" t="s">
        <v>365</v>
      </c>
      <c r="Z2" s="26" t="s">
        <v>366</v>
      </c>
    </row>
    <row r="3" spans="1:26" ht="23.25">
      <c r="A3" s="19">
        <v>1</v>
      </c>
      <c r="B3" s="33">
        <v>159763</v>
      </c>
      <c r="C3" s="33">
        <v>1222190010</v>
      </c>
      <c r="D3" s="34" t="s">
        <v>25</v>
      </c>
      <c r="E3" s="35" t="s">
        <v>26</v>
      </c>
      <c r="F3" s="34" t="s">
        <v>27</v>
      </c>
      <c r="G3" s="34" t="s">
        <v>28</v>
      </c>
      <c r="H3" s="33" t="s">
        <v>374</v>
      </c>
      <c r="I3" s="33" t="s">
        <v>375</v>
      </c>
      <c r="J3" s="42">
        <f t="shared" ref="J3:J32" si="0">(H3*100)/I3</f>
        <v>74.222222222222229</v>
      </c>
      <c r="K3" s="44">
        <f t="shared" ref="K3:K32" si="1">J3/10</f>
        <v>7.4222222222222225</v>
      </c>
      <c r="L3" s="33" t="s">
        <v>376</v>
      </c>
      <c r="M3" s="33" t="s">
        <v>373</v>
      </c>
      <c r="N3" s="42">
        <f t="shared" ref="N3:N32" si="2">(L3*100)/M3</f>
        <v>68.711111111111109</v>
      </c>
      <c r="O3" s="42">
        <f t="shared" ref="O3:O32" si="3">N3/5</f>
        <v>13.742222222222221</v>
      </c>
      <c r="P3" s="36">
        <v>0</v>
      </c>
      <c r="Q3" s="37">
        <v>0</v>
      </c>
      <c r="R3" s="37">
        <v>0</v>
      </c>
      <c r="S3" s="37"/>
      <c r="T3" s="30" t="s">
        <v>31</v>
      </c>
      <c r="U3" s="46">
        <f t="shared" ref="U3:U32" si="4">T3*0.4</f>
        <v>25.6</v>
      </c>
      <c r="V3" s="46">
        <f t="shared" ref="V3:V32" si="5">MAX(P3,Q3,R3,S3,U3)</f>
        <v>25.6</v>
      </c>
      <c r="W3" s="37">
        <v>0</v>
      </c>
      <c r="X3" s="38">
        <v>8.7142857142857135</v>
      </c>
      <c r="Y3" s="37">
        <v>5</v>
      </c>
      <c r="Z3" s="32">
        <f t="shared" ref="Z3:Z32" si="6">Y3+X3+W3+V3+O3+K3</f>
        <v>60.478730158730166</v>
      </c>
    </row>
    <row r="4" spans="1:26" ht="23.25">
      <c r="A4" s="19">
        <v>2</v>
      </c>
      <c r="B4" s="19">
        <v>163710</v>
      </c>
      <c r="C4" s="19">
        <v>1222190011</v>
      </c>
      <c r="D4" s="20" t="s">
        <v>25</v>
      </c>
      <c r="E4" s="27" t="s">
        <v>32</v>
      </c>
      <c r="F4" s="20" t="s">
        <v>33</v>
      </c>
      <c r="G4" s="20" t="s">
        <v>28</v>
      </c>
      <c r="H4" s="19" t="s">
        <v>377</v>
      </c>
      <c r="I4" s="19" t="s">
        <v>378</v>
      </c>
      <c r="J4" s="42">
        <f t="shared" si="0"/>
        <v>50</v>
      </c>
      <c r="K4" s="44">
        <f t="shared" si="1"/>
        <v>5</v>
      </c>
      <c r="L4" s="19" t="s">
        <v>379</v>
      </c>
      <c r="M4" s="19" t="s">
        <v>380</v>
      </c>
      <c r="N4" s="42">
        <f t="shared" si="2"/>
        <v>61.15</v>
      </c>
      <c r="O4" s="42">
        <f t="shared" si="3"/>
        <v>12.23</v>
      </c>
      <c r="P4" s="28">
        <v>0</v>
      </c>
      <c r="Q4" s="29">
        <v>0</v>
      </c>
      <c r="R4" s="29">
        <v>0</v>
      </c>
      <c r="S4" s="29"/>
      <c r="T4" s="30" t="s">
        <v>35</v>
      </c>
      <c r="U4" s="46">
        <f t="shared" si="4"/>
        <v>24.532</v>
      </c>
      <c r="V4" s="46">
        <f t="shared" si="5"/>
        <v>24.532</v>
      </c>
      <c r="W4" s="29">
        <v>0</v>
      </c>
      <c r="X4" s="31">
        <v>5.2857142857142856</v>
      </c>
      <c r="Y4" s="29">
        <v>0</v>
      </c>
      <c r="Z4" s="32">
        <f t="shared" si="6"/>
        <v>47.047714285714285</v>
      </c>
    </row>
    <row r="5" spans="1:26" ht="23.25">
      <c r="A5" s="19">
        <v>3</v>
      </c>
      <c r="B5" s="33">
        <v>161530</v>
      </c>
      <c r="C5" s="33">
        <v>1222190020</v>
      </c>
      <c r="D5" s="34" t="s">
        <v>413</v>
      </c>
      <c r="E5" s="35" t="s">
        <v>414</v>
      </c>
      <c r="F5" s="34" t="s">
        <v>415</v>
      </c>
      <c r="G5" s="34" t="s">
        <v>28</v>
      </c>
      <c r="H5" s="33" t="s">
        <v>416</v>
      </c>
      <c r="I5" s="33" t="s">
        <v>378</v>
      </c>
      <c r="J5" s="42">
        <f t="shared" si="0"/>
        <v>89.206896551724142</v>
      </c>
      <c r="K5" s="44">
        <f t="shared" si="1"/>
        <v>8.9206896551724135</v>
      </c>
      <c r="L5" s="33">
        <v>1653</v>
      </c>
      <c r="M5" s="33" t="s">
        <v>380</v>
      </c>
      <c r="N5" s="42">
        <f t="shared" si="2"/>
        <v>82.65</v>
      </c>
      <c r="O5" s="42">
        <f t="shared" si="3"/>
        <v>16.53</v>
      </c>
      <c r="P5" s="36">
        <v>0</v>
      </c>
      <c r="Q5" s="37">
        <v>0</v>
      </c>
      <c r="R5" s="37">
        <v>0</v>
      </c>
      <c r="S5" s="37"/>
      <c r="T5" s="30" t="s">
        <v>54</v>
      </c>
      <c r="U5" s="46">
        <f t="shared" si="4"/>
        <v>22.400000000000002</v>
      </c>
      <c r="V5" s="46">
        <f t="shared" si="5"/>
        <v>22.400000000000002</v>
      </c>
      <c r="W5" s="37">
        <v>0</v>
      </c>
      <c r="X5" s="38">
        <v>5</v>
      </c>
      <c r="Y5" s="37">
        <v>0</v>
      </c>
      <c r="Z5" s="32">
        <f t="shared" si="6"/>
        <v>52.850689655172417</v>
      </c>
    </row>
    <row r="6" spans="1:26" ht="23.25">
      <c r="A6" s="19">
        <v>4</v>
      </c>
      <c r="B6" s="33">
        <v>164308</v>
      </c>
      <c r="C6" s="33">
        <v>1222190033</v>
      </c>
      <c r="D6" s="34" t="s">
        <v>438</v>
      </c>
      <c r="E6" s="35" t="s">
        <v>439</v>
      </c>
      <c r="F6" s="34" t="s">
        <v>440</v>
      </c>
      <c r="G6" s="34" t="s">
        <v>28</v>
      </c>
      <c r="H6" s="33"/>
      <c r="I6" s="33"/>
      <c r="J6" s="42" t="e">
        <f t="shared" si="0"/>
        <v>#DIV/0!</v>
      </c>
      <c r="K6" s="44" t="e">
        <f t="shared" si="1"/>
        <v>#DIV/0!</v>
      </c>
      <c r="L6" s="33" t="s">
        <v>386</v>
      </c>
      <c r="M6" s="33" t="s">
        <v>386</v>
      </c>
      <c r="N6" s="42" t="e">
        <f t="shared" si="2"/>
        <v>#VALUE!</v>
      </c>
      <c r="O6" s="42" t="e">
        <f t="shared" si="3"/>
        <v>#VALUE!</v>
      </c>
      <c r="P6" s="36">
        <v>30</v>
      </c>
      <c r="Q6" s="37">
        <v>35</v>
      </c>
      <c r="R6" s="37">
        <v>5</v>
      </c>
      <c r="S6" s="37"/>
      <c r="T6" s="30">
        <v>0</v>
      </c>
      <c r="U6" s="46">
        <f t="shared" si="4"/>
        <v>0</v>
      </c>
      <c r="V6" s="46">
        <f t="shared" si="5"/>
        <v>35</v>
      </c>
      <c r="W6" s="37">
        <v>10</v>
      </c>
      <c r="X6" s="38" t="s">
        <v>393</v>
      </c>
      <c r="Y6" s="37">
        <v>5</v>
      </c>
      <c r="Z6" s="32" t="e">
        <f t="shared" si="6"/>
        <v>#VALUE!</v>
      </c>
    </row>
    <row r="7" spans="1:26" ht="23.25">
      <c r="A7" s="19">
        <v>5</v>
      </c>
      <c r="B7" s="33">
        <v>162330</v>
      </c>
      <c r="C7" s="33">
        <v>1222190051</v>
      </c>
      <c r="D7" s="34" t="s">
        <v>55</v>
      </c>
      <c r="E7" s="35" t="s">
        <v>56</v>
      </c>
      <c r="F7" s="34" t="s">
        <v>57</v>
      </c>
      <c r="G7" s="34" t="s">
        <v>28</v>
      </c>
      <c r="H7" s="33" t="s">
        <v>487</v>
      </c>
      <c r="I7" s="33" t="s">
        <v>378</v>
      </c>
      <c r="J7" s="42">
        <f t="shared" si="0"/>
        <v>57.689655172413794</v>
      </c>
      <c r="K7" s="44">
        <f t="shared" si="1"/>
        <v>5.7689655172413792</v>
      </c>
      <c r="L7" s="33" t="s">
        <v>488</v>
      </c>
      <c r="M7" s="33" t="s">
        <v>380</v>
      </c>
      <c r="N7" s="42">
        <f t="shared" si="2"/>
        <v>59.6</v>
      </c>
      <c r="O7" s="42">
        <f t="shared" si="3"/>
        <v>11.92</v>
      </c>
      <c r="P7" s="28">
        <v>30</v>
      </c>
      <c r="Q7" s="29">
        <v>35</v>
      </c>
      <c r="R7" s="29">
        <v>0</v>
      </c>
      <c r="S7" s="29"/>
      <c r="T7" s="30" t="s">
        <v>59</v>
      </c>
      <c r="U7" s="46">
        <f t="shared" si="4"/>
        <v>20.8</v>
      </c>
      <c r="V7" s="46">
        <f t="shared" si="5"/>
        <v>35</v>
      </c>
      <c r="W7" s="29">
        <v>0</v>
      </c>
      <c r="X7" s="31">
        <v>8.5714285714285712</v>
      </c>
      <c r="Y7" s="29">
        <v>5</v>
      </c>
      <c r="Z7" s="32">
        <f t="shared" si="6"/>
        <v>66.260394088669955</v>
      </c>
    </row>
    <row r="8" spans="1:26" ht="34.5">
      <c r="A8" s="19">
        <v>6</v>
      </c>
      <c r="B8" s="19">
        <v>163687</v>
      </c>
      <c r="C8" s="19">
        <v>1222190065</v>
      </c>
      <c r="D8" s="20" t="s">
        <v>518</v>
      </c>
      <c r="E8" s="27" t="s">
        <v>519</v>
      </c>
      <c r="F8" s="20" t="s">
        <v>73</v>
      </c>
      <c r="G8" s="20" t="s">
        <v>28</v>
      </c>
      <c r="H8" s="19" t="s">
        <v>520</v>
      </c>
      <c r="I8" s="19" t="s">
        <v>378</v>
      </c>
      <c r="J8" s="42">
        <f t="shared" si="0"/>
        <v>79.931034482758619</v>
      </c>
      <c r="K8" s="44">
        <f t="shared" si="1"/>
        <v>7.9931034482758623</v>
      </c>
      <c r="L8" s="19" t="s">
        <v>521</v>
      </c>
      <c r="M8" s="19" t="s">
        <v>373</v>
      </c>
      <c r="N8" s="42">
        <f t="shared" si="2"/>
        <v>81.155555555555551</v>
      </c>
      <c r="O8" s="42">
        <f t="shared" si="3"/>
        <v>16.231111111111112</v>
      </c>
      <c r="P8" s="28">
        <v>0</v>
      </c>
      <c r="Q8" s="29">
        <v>0</v>
      </c>
      <c r="R8" s="29">
        <v>0</v>
      </c>
      <c r="S8" s="29"/>
      <c r="T8" s="30" t="s">
        <v>522</v>
      </c>
      <c r="U8" s="46">
        <f t="shared" si="4"/>
        <v>29.332000000000001</v>
      </c>
      <c r="V8" s="46">
        <f t="shared" si="5"/>
        <v>29.332000000000001</v>
      </c>
      <c r="W8" s="29">
        <v>0</v>
      </c>
      <c r="X8" s="31">
        <v>8.5714285714285712</v>
      </c>
      <c r="Y8" s="29">
        <v>5</v>
      </c>
      <c r="Z8" s="32">
        <f t="shared" si="6"/>
        <v>67.127643130815542</v>
      </c>
    </row>
    <row r="9" spans="1:26" ht="34.5">
      <c r="A9" s="19">
        <v>7</v>
      </c>
      <c r="B9" s="19">
        <v>159058</v>
      </c>
      <c r="C9" s="19">
        <v>1222190085</v>
      </c>
      <c r="D9" s="20" t="s">
        <v>571</v>
      </c>
      <c r="E9" s="27" t="s">
        <v>572</v>
      </c>
      <c r="F9" s="20" t="s">
        <v>573</v>
      </c>
      <c r="G9" s="20" t="s">
        <v>28</v>
      </c>
      <c r="H9" s="19" t="s">
        <v>574</v>
      </c>
      <c r="I9" s="19" t="s">
        <v>375</v>
      </c>
      <c r="J9" s="42">
        <f t="shared" si="0"/>
        <v>78.952380952380949</v>
      </c>
      <c r="K9" s="44">
        <f t="shared" si="1"/>
        <v>7.8952380952380947</v>
      </c>
      <c r="L9" s="19">
        <v>1729</v>
      </c>
      <c r="M9" s="19">
        <v>2250</v>
      </c>
      <c r="N9" s="42">
        <f t="shared" si="2"/>
        <v>76.844444444444449</v>
      </c>
      <c r="O9" s="42">
        <f t="shared" si="3"/>
        <v>15.36888888888889</v>
      </c>
      <c r="P9" s="28">
        <v>0</v>
      </c>
      <c r="Q9" s="29">
        <v>0</v>
      </c>
      <c r="R9" s="29">
        <v>0</v>
      </c>
      <c r="S9" s="29"/>
      <c r="T9" s="30" t="s">
        <v>160</v>
      </c>
      <c r="U9" s="46">
        <f t="shared" si="4"/>
        <v>21.332000000000001</v>
      </c>
      <c r="V9" s="46">
        <f t="shared" si="5"/>
        <v>21.332000000000001</v>
      </c>
      <c r="W9" s="29">
        <v>0</v>
      </c>
      <c r="X9" s="31">
        <v>8.7142857142857135</v>
      </c>
      <c r="Y9" s="29">
        <v>5</v>
      </c>
      <c r="Z9" s="32">
        <f t="shared" si="6"/>
        <v>58.310412698412698</v>
      </c>
    </row>
    <row r="10" spans="1:26" ht="23.25">
      <c r="A10" s="19">
        <v>8</v>
      </c>
      <c r="B10" s="33">
        <v>161914</v>
      </c>
      <c r="C10" s="33">
        <v>1222190100</v>
      </c>
      <c r="D10" s="34" t="s">
        <v>583</v>
      </c>
      <c r="E10" s="35" t="s">
        <v>584</v>
      </c>
      <c r="F10" s="34" t="s">
        <v>585</v>
      </c>
      <c r="G10" s="34" t="s">
        <v>28</v>
      </c>
      <c r="H10" s="33" t="s">
        <v>586</v>
      </c>
      <c r="I10" s="33" t="s">
        <v>375</v>
      </c>
      <c r="J10" s="42">
        <f t="shared" si="0"/>
        <v>79.206349206349202</v>
      </c>
      <c r="K10" s="44">
        <f t="shared" si="1"/>
        <v>7.92063492063492</v>
      </c>
      <c r="L10" s="33" t="s">
        <v>587</v>
      </c>
      <c r="M10" s="33" t="s">
        <v>380</v>
      </c>
      <c r="N10" s="42">
        <f t="shared" si="2"/>
        <v>78.5</v>
      </c>
      <c r="O10" s="42">
        <f t="shared" si="3"/>
        <v>15.7</v>
      </c>
      <c r="P10" s="36">
        <v>30</v>
      </c>
      <c r="Q10" s="37">
        <v>0</v>
      </c>
      <c r="R10" s="37">
        <v>0</v>
      </c>
      <c r="S10" s="37"/>
      <c r="T10" s="30" t="s">
        <v>151</v>
      </c>
      <c r="U10" s="46">
        <f t="shared" si="4"/>
        <v>27.200000000000003</v>
      </c>
      <c r="V10" s="46">
        <f t="shared" si="5"/>
        <v>30</v>
      </c>
      <c r="W10" s="37">
        <v>0</v>
      </c>
      <c r="X10" s="38">
        <v>6.1428571428571432</v>
      </c>
      <c r="Y10" s="37">
        <v>5</v>
      </c>
      <c r="Z10" s="32">
        <f t="shared" si="6"/>
        <v>64.763492063492066</v>
      </c>
    </row>
    <row r="11" spans="1:26" ht="34.5">
      <c r="A11" s="19">
        <v>9</v>
      </c>
      <c r="B11" s="19">
        <v>163544</v>
      </c>
      <c r="C11" s="19">
        <v>1222190105</v>
      </c>
      <c r="D11" s="20" t="s">
        <v>591</v>
      </c>
      <c r="E11" s="27" t="s">
        <v>592</v>
      </c>
      <c r="F11" s="20" t="s">
        <v>593</v>
      </c>
      <c r="G11" s="20" t="s">
        <v>28</v>
      </c>
      <c r="H11" s="19" t="s">
        <v>594</v>
      </c>
      <c r="I11" s="19" t="s">
        <v>378</v>
      </c>
      <c r="J11" s="42">
        <f t="shared" si="0"/>
        <v>66.965517241379317</v>
      </c>
      <c r="K11" s="44">
        <f t="shared" si="1"/>
        <v>6.6965517241379313</v>
      </c>
      <c r="L11" s="19" t="s">
        <v>595</v>
      </c>
      <c r="M11" s="19" t="s">
        <v>486</v>
      </c>
      <c r="N11" s="42">
        <f t="shared" si="2"/>
        <v>73.35849056603773</v>
      </c>
      <c r="O11" s="42">
        <f t="shared" si="3"/>
        <v>14.671698113207546</v>
      </c>
      <c r="P11" s="28">
        <v>0</v>
      </c>
      <c r="Q11" s="29">
        <v>0</v>
      </c>
      <c r="R11" s="29">
        <v>0</v>
      </c>
      <c r="S11" s="29"/>
      <c r="T11" s="30">
        <v>0</v>
      </c>
      <c r="U11" s="46">
        <f t="shared" si="4"/>
        <v>0</v>
      </c>
      <c r="V11" s="46">
        <f t="shared" si="5"/>
        <v>0</v>
      </c>
      <c r="W11" s="29">
        <v>10</v>
      </c>
      <c r="X11" s="31" t="s">
        <v>393</v>
      </c>
      <c r="Y11" s="29">
        <v>5</v>
      </c>
      <c r="Z11" s="32" t="e">
        <f t="shared" si="6"/>
        <v>#VALUE!</v>
      </c>
    </row>
    <row r="12" spans="1:26" ht="23.25">
      <c r="A12" s="19">
        <v>10</v>
      </c>
      <c r="B12" s="19">
        <v>159243</v>
      </c>
      <c r="C12" s="19">
        <v>1222190113</v>
      </c>
      <c r="D12" s="20" t="s">
        <v>599</v>
      </c>
      <c r="E12" s="27" t="s">
        <v>600</v>
      </c>
      <c r="F12" s="20" t="s">
        <v>601</v>
      </c>
      <c r="G12" s="20" t="s">
        <v>28</v>
      </c>
      <c r="H12" s="19" t="s">
        <v>602</v>
      </c>
      <c r="I12" s="19" t="s">
        <v>375</v>
      </c>
      <c r="J12" s="42">
        <f t="shared" si="0"/>
        <v>84.412698412698418</v>
      </c>
      <c r="K12" s="44">
        <f t="shared" si="1"/>
        <v>8.4412698412698415</v>
      </c>
      <c r="L12" s="19" t="s">
        <v>603</v>
      </c>
      <c r="M12" s="19" t="s">
        <v>373</v>
      </c>
      <c r="N12" s="42">
        <f t="shared" si="2"/>
        <v>83.288888888888891</v>
      </c>
      <c r="O12" s="42">
        <f t="shared" si="3"/>
        <v>16.657777777777778</v>
      </c>
      <c r="P12" s="28">
        <v>30</v>
      </c>
      <c r="Q12" s="29">
        <v>0</v>
      </c>
      <c r="R12" s="29">
        <v>0</v>
      </c>
      <c r="S12" s="29"/>
      <c r="T12" s="30" t="s">
        <v>604</v>
      </c>
      <c r="U12" s="46">
        <f t="shared" si="4"/>
        <v>32</v>
      </c>
      <c r="V12" s="46">
        <f t="shared" si="5"/>
        <v>32</v>
      </c>
      <c r="W12" s="29">
        <v>0</v>
      </c>
      <c r="X12" s="31">
        <v>8.8571428571428577</v>
      </c>
      <c r="Y12" s="29">
        <v>5</v>
      </c>
      <c r="Z12" s="32">
        <f t="shared" si="6"/>
        <v>70.956190476190486</v>
      </c>
    </row>
    <row r="13" spans="1:26" ht="34.5">
      <c r="A13" s="19">
        <v>11</v>
      </c>
      <c r="B13" s="33">
        <v>162257</v>
      </c>
      <c r="C13" s="33">
        <v>1222190132</v>
      </c>
      <c r="D13" s="34" t="s">
        <v>638</v>
      </c>
      <c r="E13" s="35" t="s">
        <v>639</v>
      </c>
      <c r="F13" s="34" t="s">
        <v>640</v>
      </c>
      <c r="G13" s="34" t="s">
        <v>28</v>
      </c>
      <c r="H13" s="33" t="s">
        <v>641</v>
      </c>
      <c r="I13" s="33" t="s">
        <v>378</v>
      </c>
      <c r="J13" s="42">
        <f t="shared" si="0"/>
        <v>78.517241379310349</v>
      </c>
      <c r="K13" s="44">
        <f t="shared" si="1"/>
        <v>7.8517241379310345</v>
      </c>
      <c r="L13" s="33">
        <v>70.900000000000006</v>
      </c>
      <c r="M13" s="33">
        <v>100</v>
      </c>
      <c r="N13" s="42">
        <f t="shared" si="2"/>
        <v>70.900000000000006</v>
      </c>
      <c r="O13" s="42">
        <f t="shared" si="3"/>
        <v>14.180000000000001</v>
      </c>
      <c r="P13" s="36">
        <v>30</v>
      </c>
      <c r="Q13" s="37">
        <v>35</v>
      </c>
      <c r="R13" s="37">
        <v>0</v>
      </c>
      <c r="S13" s="37"/>
      <c r="T13" s="30">
        <v>0</v>
      </c>
      <c r="U13" s="46">
        <f t="shared" si="4"/>
        <v>0</v>
      </c>
      <c r="V13" s="46">
        <f t="shared" si="5"/>
        <v>35</v>
      </c>
      <c r="W13" s="37">
        <v>0</v>
      </c>
      <c r="X13" s="38">
        <v>8.7142857142857135</v>
      </c>
      <c r="Y13" s="37">
        <v>0</v>
      </c>
      <c r="Z13" s="32">
        <f t="shared" si="6"/>
        <v>65.746009852216744</v>
      </c>
    </row>
    <row r="14" spans="1:26" ht="34.5">
      <c r="A14" s="19">
        <v>12</v>
      </c>
      <c r="B14" s="19">
        <v>162288</v>
      </c>
      <c r="C14" s="19">
        <v>1222190144</v>
      </c>
      <c r="D14" s="20" t="s">
        <v>660</v>
      </c>
      <c r="E14" s="27" t="s">
        <v>672</v>
      </c>
      <c r="F14" s="20" t="s">
        <v>673</v>
      </c>
      <c r="G14" s="20" t="s">
        <v>28</v>
      </c>
      <c r="H14" s="19" t="s">
        <v>674</v>
      </c>
      <c r="I14" s="19" t="s">
        <v>377</v>
      </c>
      <c r="J14" s="42">
        <f t="shared" si="0"/>
        <v>78</v>
      </c>
      <c r="K14" s="44">
        <f t="shared" si="1"/>
        <v>7.8</v>
      </c>
      <c r="L14" s="19" t="s">
        <v>675</v>
      </c>
      <c r="M14" s="19">
        <v>2000</v>
      </c>
      <c r="N14" s="42">
        <f t="shared" si="2"/>
        <v>83.85</v>
      </c>
      <c r="O14" s="42">
        <f t="shared" si="3"/>
        <v>16.77</v>
      </c>
      <c r="P14" s="36">
        <v>30</v>
      </c>
      <c r="Q14" s="29">
        <v>0</v>
      </c>
      <c r="R14" s="29">
        <v>25</v>
      </c>
      <c r="S14" s="29"/>
      <c r="T14" s="30" t="s">
        <v>676</v>
      </c>
      <c r="U14" s="46">
        <f t="shared" si="4"/>
        <v>23.468000000000004</v>
      </c>
      <c r="V14" s="46">
        <f t="shared" si="5"/>
        <v>30</v>
      </c>
      <c r="W14" s="29">
        <v>0</v>
      </c>
      <c r="X14" s="31">
        <v>5.8571428571428568</v>
      </c>
      <c r="Y14" s="29">
        <v>5</v>
      </c>
      <c r="Z14" s="32">
        <f t="shared" si="6"/>
        <v>65.427142857142854</v>
      </c>
    </row>
    <row r="15" spans="1:26" ht="23.25">
      <c r="A15" s="19">
        <v>13</v>
      </c>
      <c r="B15" s="33">
        <v>161782</v>
      </c>
      <c r="C15" s="33">
        <v>1222190146</v>
      </c>
      <c r="D15" s="34" t="s">
        <v>147</v>
      </c>
      <c r="E15" s="35" t="s">
        <v>148</v>
      </c>
      <c r="F15" s="34" t="s">
        <v>149</v>
      </c>
      <c r="G15" s="34" t="s">
        <v>28</v>
      </c>
      <c r="H15" s="33" t="s">
        <v>681</v>
      </c>
      <c r="I15" s="33" t="s">
        <v>378</v>
      </c>
      <c r="J15" s="42">
        <f t="shared" si="0"/>
        <v>63.689655172413794</v>
      </c>
      <c r="K15" s="44">
        <f t="shared" si="1"/>
        <v>6.3689655172413797</v>
      </c>
      <c r="L15" s="33" t="s">
        <v>682</v>
      </c>
      <c r="M15" s="33" t="s">
        <v>380</v>
      </c>
      <c r="N15" s="42">
        <f t="shared" si="2"/>
        <v>70.650000000000006</v>
      </c>
      <c r="O15" s="42">
        <f t="shared" si="3"/>
        <v>14.13</v>
      </c>
      <c r="P15" s="36">
        <v>30</v>
      </c>
      <c r="Q15" s="37">
        <v>0</v>
      </c>
      <c r="R15" s="37">
        <v>0</v>
      </c>
      <c r="S15" s="37"/>
      <c r="T15" s="30" t="s">
        <v>151</v>
      </c>
      <c r="U15" s="46">
        <f t="shared" si="4"/>
        <v>27.200000000000003</v>
      </c>
      <c r="V15" s="46">
        <f t="shared" si="5"/>
        <v>30</v>
      </c>
      <c r="W15" s="37">
        <v>0</v>
      </c>
      <c r="X15" s="38">
        <v>6.1428571428571432</v>
      </c>
      <c r="Y15" s="37">
        <v>5</v>
      </c>
      <c r="Z15" s="32">
        <f t="shared" si="6"/>
        <v>61.641822660098519</v>
      </c>
    </row>
    <row r="16" spans="1:26" ht="23.25">
      <c r="A16" s="19">
        <v>14</v>
      </c>
      <c r="B16" s="33">
        <v>163823</v>
      </c>
      <c r="C16" s="33">
        <v>1222190202</v>
      </c>
      <c r="D16" s="34" t="s">
        <v>771</v>
      </c>
      <c r="E16" s="35" t="s">
        <v>772</v>
      </c>
      <c r="F16" s="34" t="s">
        <v>773</v>
      </c>
      <c r="G16" s="34" t="s">
        <v>28</v>
      </c>
      <c r="H16" s="33" t="s">
        <v>774</v>
      </c>
      <c r="I16" s="33" t="s">
        <v>378</v>
      </c>
      <c r="J16" s="42">
        <f t="shared" si="0"/>
        <v>61.896551724137929</v>
      </c>
      <c r="K16" s="44">
        <f t="shared" si="1"/>
        <v>6.1896551724137927</v>
      </c>
      <c r="L16" s="33" t="s">
        <v>775</v>
      </c>
      <c r="M16" s="33" t="s">
        <v>565</v>
      </c>
      <c r="N16" s="42">
        <f t="shared" si="2"/>
        <v>65.071428571428569</v>
      </c>
      <c r="O16" s="42">
        <f t="shared" si="3"/>
        <v>13.014285714285714</v>
      </c>
      <c r="P16" s="36">
        <v>30</v>
      </c>
      <c r="Q16" s="37">
        <v>35</v>
      </c>
      <c r="R16" s="37">
        <v>0</v>
      </c>
      <c r="S16" s="37">
        <v>20</v>
      </c>
      <c r="T16" s="30">
        <v>0</v>
      </c>
      <c r="U16" s="46">
        <f t="shared" si="4"/>
        <v>0</v>
      </c>
      <c r="V16" s="46">
        <f t="shared" si="5"/>
        <v>35</v>
      </c>
      <c r="W16" s="37">
        <v>0</v>
      </c>
      <c r="X16" s="38">
        <v>6.8571428571428568</v>
      </c>
      <c r="Y16" s="37">
        <v>5</v>
      </c>
      <c r="Z16" s="32">
        <f t="shared" si="6"/>
        <v>66.06108374384236</v>
      </c>
    </row>
    <row r="17" spans="1:26" ht="34.5">
      <c r="A17" s="19">
        <v>15</v>
      </c>
      <c r="B17" s="33">
        <v>164801</v>
      </c>
      <c r="C17" s="33">
        <v>1222190222</v>
      </c>
      <c r="D17" s="34" t="s">
        <v>809</v>
      </c>
      <c r="E17" s="35" t="s">
        <v>810</v>
      </c>
      <c r="F17" s="34" t="s">
        <v>186</v>
      </c>
      <c r="G17" s="34" t="s">
        <v>28</v>
      </c>
      <c r="H17" s="33" t="s">
        <v>811</v>
      </c>
      <c r="I17" s="33" t="s">
        <v>398</v>
      </c>
      <c r="J17" s="42">
        <f t="shared" si="0"/>
        <v>66.583333333333329</v>
      </c>
      <c r="K17" s="44">
        <f t="shared" si="1"/>
        <v>6.6583333333333332</v>
      </c>
      <c r="L17" s="33" t="s">
        <v>812</v>
      </c>
      <c r="M17" s="33" t="s">
        <v>385</v>
      </c>
      <c r="N17" s="42">
        <f t="shared" si="2"/>
        <v>73.65384615384616</v>
      </c>
      <c r="O17" s="42">
        <f t="shared" si="3"/>
        <v>14.730769230769232</v>
      </c>
      <c r="P17" s="36">
        <v>30</v>
      </c>
      <c r="Q17" s="37">
        <v>0</v>
      </c>
      <c r="R17" s="37">
        <v>0</v>
      </c>
      <c r="S17" s="37">
        <v>3</v>
      </c>
      <c r="T17" s="30">
        <v>0</v>
      </c>
      <c r="U17" s="46">
        <f t="shared" si="4"/>
        <v>0</v>
      </c>
      <c r="V17" s="46">
        <f t="shared" si="5"/>
        <v>30</v>
      </c>
      <c r="W17" s="37">
        <v>0</v>
      </c>
      <c r="X17" s="38">
        <v>6.1428571428571432</v>
      </c>
      <c r="Y17" s="37">
        <v>0</v>
      </c>
      <c r="Z17" s="32">
        <f t="shared" si="6"/>
        <v>57.531959706959711</v>
      </c>
    </row>
    <row r="18" spans="1:26" ht="23.25">
      <c r="A18" s="19">
        <v>16</v>
      </c>
      <c r="B18" s="19">
        <v>163777</v>
      </c>
      <c r="C18" s="19">
        <v>1222190224</v>
      </c>
      <c r="D18" s="20" t="s">
        <v>181</v>
      </c>
      <c r="E18" s="27" t="s">
        <v>813</v>
      </c>
      <c r="F18" s="20" t="s">
        <v>814</v>
      </c>
      <c r="G18" s="20" t="s">
        <v>28</v>
      </c>
      <c r="H18" s="19" t="s">
        <v>815</v>
      </c>
      <c r="I18" s="19" t="s">
        <v>378</v>
      </c>
      <c r="J18" s="42">
        <f t="shared" si="0"/>
        <v>78.65517241379311</v>
      </c>
      <c r="K18" s="44">
        <f t="shared" si="1"/>
        <v>7.8655172413793109</v>
      </c>
      <c r="L18" s="19" t="s">
        <v>816</v>
      </c>
      <c r="M18" s="19" t="s">
        <v>373</v>
      </c>
      <c r="N18" s="42">
        <f t="shared" si="2"/>
        <v>76.977777777777774</v>
      </c>
      <c r="O18" s="42">
        <f t="shared" si="3"/>
        <v>15.395555555555555</v>
      </c>
      <c r="P18" s="28">
        <v>30</v>
      </c>
      <c r="Q18" s="29">
        <v>35</v>
      </c>
      <c r="R18" s="29">
        <v>0</v>
      </c>
      <c r="S18" s="29"/>
      <c r="T18" s="30" t="s">
        <v>132</v>
      </c>
      <c r="U18" s="46">
        <f t="shared" si="4"/>
        <v>26.668000000000003</v>
      </c>
      <c r="V18" s="46">
        <f t="shared" si="5"/>
        <v>35</v>
      </c>
      <c r="W18" s="29">
        <v>0</v>
      </c>
      <c r="X18" s="31">
        <v>8.7142857142857135</v>
      </c>
      <c r="Y18" s="29">
        <v>5</v>
      </c>
      <c r="Z18" s="32">
        <f t="shared" si="6"/>
        <v>71.975358511220577</v>
      </c>
    </row>
    <row r="19" spans="1:26" ht="23.25">
      <c r="A19" s="19">
        <v>17</v>
      </c>
      <c r="B19" s="33">
        <v>162804</v>
      </c>
      <c r="C19" s="33">
        <v>1222190268</v>
      </c>
      <c r="D19" s="34" t="s">
        <v>912</v>
      </c>
      <c r="E19" s="35" t="s">
        <v>913</v>
      </c>
      <c r="F19" s="34" t="s">
        <v>700</v>
      </c>
      <c r="G19" s="34" t="s">
        <v>28</v>
      </c>
      <c r="H19" s="33" t="s">
        <v>914</v>
      </c>
      <c r="I19" s="33" t="s">
        <v>378</v>
      </c>
      <c r="J19" s="42">
        <f t="shared" si="0"/>
        <v>68.724137931034477</v>
      </c>
      <c r="K19" s="44">
        <f t="shared" si="1"/>
        <v>6.8724137931034477</v>
      </c>
      <c r="L19" s="33" t="s">
        <v>915</v>
      </c>
      <c r="M19" s="33" t="s">
        <v>565</v>
      </c>
      <c r="N19" s="42">
        <f t="shared" si="2"/>
        <v>77.571428571428569</v>
      </c>
      <c r="O19" s="42">
        <f t="shared" si="3"/>
        <v>15.514285714285714</v>
      </c>
      <c r="P19" s="36">
        <v>30</v>
      </c>
      <c r="Q19" s="37">
        <v>35</v>
      </c>
      <c r="R19" s="37">
        <v>0</v>
      </c>
      <c r="S19" s="37"/>
      <c r="T19" s="30">
        <v>0</v>
      </c>
      <c r="U19" s="46">
        <f t="shared" si="4"/>
        <v>0</v>
      </c>
      <c r="V19" s="46">
        <f t="shared" si="5"/>
        <v>35</v>
      </c>
      <c r="W19" s="37">
        <v>0</v>
      </c>
      <c r="X19" s="38">
        <v>6.2857142857142856</v>
      </c>
      <c r="Y19" s="37">
        <v>5</v>
      </c>
      <c r="Z19" s="32">
        <f t="shared" si="6"/>
        <v>68.672413793103445</v>
      </c>
    </row>
    <row r="20" spans="1:26" ht="23.25">
      <c r="A20" s="19">
        <v>18</v>
      </c>
      <c r="B20" s="33">
        <v>163640</v>
      </c>
      <c r="C20" s="33">
        <v>1222190286</v>
      </c>
      <c r="D20" s="34" t="s">
        <v>247</v>
      </c>
      <c r="E20" s="35" t="s">
        <v>248</v>
      </c>
      <c r="F20" s="34" t="s">
        <v>249</v>
      </c>
      <c r="G20" s="34" t="s">
        <v>28</v>
      </c>
      <c r="H20" s="33" t="s">
        <v>955</v>
      </c>
      <c r="I20" s="33" t="s">
        <v>378</v>
      </c>
      <c r="J20" s="42">
        <f t="shared" si="0"/>
        <v>73.827586206896555</v>
      </c>
      <c r="K20" s="44">
        <f t="shared" si="1"/>
        <v>7.3827586206896552</v>
      </c>
      <c r="L20" s="33" t="s">
        <v>956</v>
      </c>
      <c r="M20" s="33" t="s">
        <v>373</v>
      </c>
      <c r="N20" s="42">
        <f t="shared" si="2"/>
        <v>76.62222222222222</v>
      </c>
      <c r="O20" s="42">
        <f t="shared" si="3"/>
        <v>15.324444444444444</v>
      </c>
      <c r="P20" s="36">
        <v>0</v>
      </c>
      <c r="Q20" s="37">
        <v>0</v>
      </c>
      <c r="R20" s="37">
        <v>0</v>
      </c>
      <c r="S20" s="37"/>
      <c r="T20" s="30" t="s">
        <v>35</v>
      </c>
      <c r="U20" s="46">
        <f t="shared" si="4"/>
        <v>24.532</v>
      </c>
      <c r="V20" s="46">
        <f t="shared" si="5"/>
        <v>24.532</v>
      </c>
      <c r="W20" s="37">
        <v>0</v>
      </c>
      <c r="X20" s="38">
        <v>4.7142857142857144</v>
      </c>
      <c r="Y20" s="37">
        <v>5</v>
      </c>
      <c r="Z20" s="32">
        <f t="shared" si="6"/>
        <v>56.953488779419821</v>
      </c>
    </row>
    <row r="21" spans="1:26" ht="23.25">
      <c r="A21" s="19">
        <v>19</v>
      </c>
      <c r="B21" s="33">
        <v>161930</v>
      </c>
      <c r="C21" s="33">
        <v>1222190290</v>
      </c>
      <c r="D21" s="34" t="s">
        <v>960</v>
      </c>
      <c r="E21" s="35" t="s">
        <v>961</v>
      </c>
      <c r="F21" s="34" t="s">
        <v>272</v>
      </c>
      <c r="G21" s="34" t="s">
        <v>28</v>
      </c>
      <c r="H21" s="33" t="s">
        <v>962</v>
      </c>
      <c r="I21" s="33" t="s">
        <v>375</v>
      </c>
      <c r="J21" s="42">
        <f t="shared" si="0"/>
        <v>78.571428571428569</v>
      </c>
      <c r="K21" s="44">
        <f t="shared" si="1"/>
        <v>7.8571428571428568</v>
      </c>
      <c r="L21" s="33" t="s">
        <v>963</v>
      </c>
      <c r="M21" s="33" t="s">
        <v>380</v>
      </c>
      <c r="N21" s="42">
        <f t="shared" si="2"/>
        <v>84.4</v>
      </c>
      <c r="O21" s="42">
        <f t="shared" si="3"/>
        <v>16.880000000000003</v>
      </c>
      <c r="P21" s="36">
        <v>0</v>
      </c>
      <c r="Q21" s="37">
        <v>0</v>
      </c>
      <c r="R21" s="37">
        <v>0</v>
      </c>
      <c r="S21" s="37"/>
      <c r="T21" s="30" t="s">
        <v>151</v>
      </c>
      <c r="U21" s="46">
        <f t="shared" si="4"/>
        <v>27.200000000000003</v>
      </c>
      <c r="V21" s="46">
        <f t="shared" si="5"/>
        <v>27.200000000000003</v>
      </c>
      <c r="W21" s="37">
        <v>0</v>
      </c>
      <c r="X21" s="38">
        <v>5.5714285714285712</v>
      </c>
      <c r="Y21" s="37">
        <v>5</v>
      </c>
      <c r="Z21" s="32">
        <f t="shared" si="6"/>
        <v>62.508571428571429</v>
      </c>
    </row>
    <row r="22" spans="1:26" ht="23.25">
      <c r="A22" s="19">
        <v>20</v>
      </c>
      <c r="B22" s="19">
        <v>160591</v>
      </c>
      <c r="C22" s="19">
        <v>1222190320</v>
      </c>
      <c r="D22" s="20" t="s">
        <v>1030</v>
      </c>
      <c r="E22" s="27" t="s">
        <v>1031</v>
      </c>
      <c r="F22" s="20" t="s">
        <v>1032</v>
      </c>
      <c r="G22" s="20" t="s">
        <v>28</v>
      </c>
      <c r="H22" s="19" t="s">
        <v>1033</v>
      </c>
      <c r="I22" s="19" t="s">
        <v>378</v>
      </c>
      <c r="J22" s="42">
        <f t="shared" si="0"/>
        <v>83.448275862068968</v>
      </c>
      <c r="K22" s="44">
        <f t="shared" si="1"/>
        <v>8.3448275862068968</v>
      </c>
      <c r="L22" s="19" t="s">
        <v>1034</v>
      </c>
      <c r="M22" s="19" t="s">
        <v>373</v>
      </c>
      <c r="N22" s="42">
        <f t="shared" si="2"/>
        <v>81.599999999999994</v>
      </c>
      <c r="O22" s="42">
        <f t="shared" si="3"/>
        <v>16.32</v>
      </c>
      <c r="P22" s="28">
        <v>0</v>
      </c>
      <c r="Q22" s="29">
        <v>35</v>
      </c>
      <c r="R22" s="29">
        <v>0</v>
      </c>
      <c r="S22" s="29"/>
      <c r="T22" s="30">
        <v>0</v>
      </c>
      <c r="U22" s="46">
        <f t="shared" si="4"/>
        <v>0</v>
      </c>
      <c r="V22" s="46">
        <f t="shared" si="5"/>
        <v>35</v>
      </c>
      <c r="W22" s="29">
        <v>0</v>
      </c>
      <c r="X22" s="38">
        <v>5</v>
      </c>
      <c r="Y22" s="37">
        <v>5</v>
      </c>
      <c r="Z22" s="32">
        <f t="shared" si="6"/>
        <v>69.664827586206897</v>
      </c>
    </row>
    <row r="23" spans="1:26" ht="23.25">
      <c r="A23" s="19">
        <v>21</v>
      </c>
      <c r="B23" s="19">
        <v>162201</v>
      </c>
      <c r="C23" s="19">
        <v>1222190328</v>
      </c>
      <c r="D23" s="20" t="s">
        <v>1052</v>
      </c>
      <c r="E23" s="27" t="s">
        <v>1053</v>
      </c>
      <c r="F23" s="20" t="s">
        <v>1054</v>
      </c>
      <c r="G23" s="20" t="s">
        <v>28</v>
      </c>
      <c r="H23" s="19" t="s">
        <v>1055</v>
      </c>
      <c r="I23" s="19" t="s">
        <v>375</v>
      </c>
      <c r="J23" s="42">
        <f t="shared" si="0"/>
        <v>68.412698412698418</v>
      </c>
      <c r="K23" s="44">
        <f t="shared" si="1"/>
        <v>6.8412698412698418</v>
      </c>
      <c r="L23" s="19" t="s">
        <v>1056</v>
      </c>
      <c r="M23" s="19" t="s">
        <v>486</v>
      </c>
      <c r="N23" s="42">
        <f t="shared" si="2"/>
        <v>73.018867924528308</v>
      </c>
      <c r="O23" s="42">
        <f t="shared" si="3"/>
        <v>14.603773584905662</v>
      </c>
      <c r="P23" s="28">
        <v>0</v>
      </c>
      <c r="Q23" s="29">
        <v>0</v>
      </c>
      <c r="R23" s="29">
        <v>0</v>
      </c>
      <c r="S23" s="29"/>
      <c r="T23" s="30" t="s">
        <v>169</v>
      </c>
      <c r="U23" s="46">
        <f t="shared" si="4"/>
        <v>22.932000000000002</v>
      </c>
      <c r="V23" s="46">
        <f t="shared" si="5"/>
        <v>22.932000000000002</v>
      </c>
      <c r="W23" s="29">
        <v>0</v>
      </c>
      <c r="X23" s="31" t="s">
        <v>393</v>
      </c>
      <c r="Y23" s="29">
        <v>5</v>
      </c>
      <c r="Z23" s="32" t="e">
        <f t="shared" si="6"/>
        <v>#VALUE!</v>
      </c>
    </row>
    <row r="24" spans="1:26" ht="23.25">
      <c r="A24" s="19">
        <v>22</v>
      </c>
      <c r="B24" s="33">
        <v>163353</v>
      </c>
      <c r="C24" s="33">
        <v>1222190330</v>
      </c>
      <c r="D24" s="34" t="s">
        <v>285</v>
      </c>
      <c r="E24" s="35" t="s">
        <v>286</v>
      </c>
      <c r="F24" s="34" t="s">
        <v>287</v>
      </c>
      <c r="G24" s="34" t="s">
        <v>28</v>
      </c>
      <c r="H24" s="33" t="s">
        <v>1059</v>
      </c>
      <c r="I24" s="33" t="s">
        <v>378</v>
      </c>
      <c r="J24" s="42">
        <f t="shared" si="0"/>
        <v>67.551724137931032</v>
      </c>
      <c r="K24" s="44">
        <f t="shared" si="1"/>
        <v>6.7551724137931028</v>
      </c>
      <c r="L24" s="33" t="s">
        <v>1060</v>
      </c>
      <c r="M24" s="33" t="s">
        <v>380</v>
      </c>
      <c r="N24" s="42">
        <f t="shared" si="2"/>
        <v>72.650000000000006</v>
      </c>
      <c r="O24" s="42">
        <f t="shared" si="3"/>
        <v>14.530000000000001</v>
      </c>
      <c r="P24" s="36">
        <v>0</v>
      </c>
      <c r="Q24" s="37">
        <v>0</v>
      </c>
      <c r="R24" s="37">
        <v>0</v>
      </c>
      <c r="S24" s="37"/>
      <c r="T24" s="30" t="s">
        <v>82</v>
      </c>
      <c r="U24" s="46">
        <f t="shared" si="4"/>
        <v>24</v>
      </c>
      <c r="V24" s="46">
        <f t="shared" si="5"/>
        <v>24</v>
      </c>
      <c r="W24" s="37">
        <v>0</v>
      </c>
      <c r="X24" s="38">
        <v>4.4285714285714288</v>
      </c>
      <c r="Y24" s="37">
        <v>5</v>
      </c>
      <c r="Z24" s="32">
        <f t="shared" si="6"/>
        <v>54.713743842364536</v>
      </c>
    </row>
    <row r="25" spans="1:26" ht="23.25">
      <c r="A25" s="19">
        <v>23</v>
      </c>
      <c r="B25" s="33">
        <v>162490</v>
      </c>
      <c r="C25" s="33">
        <v>1222190331</v>
      </c>
      <c r="D25" s="34" t="s">
        <v>285</v>
      </c>
      <c r="E25" s="35" t="s">
        <v>290</v>
      </c>
      <c r="F25" s="34" t="s">
        <v>291</v>
      </c>
      <c r="G25" s="34" t="s">
        <v>28</v>
      </c>
      <c r="H25" s="33" t="s">
        <v>1061</v>
      </c>
      <c r="I25" s="33" t="s">
        <v>378</v>
      </c>
      <c r="J25" s="42">
        <f t="shared" si="0"/>
        <v>73.65517241379311</v>
      </c>
      <c r="K25" s="44">
        <f t="shared" si="1"/>
        <v>7.3655172413793109</v>
      </c>
      <c r="L25" s="33" t="s">
        <v>1062</v>
      </c>
      <c r="M25" s="33" t="s">
        <v>565</v>
      </c>
      <c r="N25" s="42">
        <f t="shared" si="2"/>
        <v>78.214285714285708</v>
      </c>
      <c r="O25" s="42">
        <f t="shared" si="3"/>
        <v>15.642857142857142</v>
      </c>
      <c r="P25" s="28">
        <v>30</v>
      </c>
      <c r="Q25" s="29">
        <v>0</v>
      </c>
      <c r="R25" s="29">
        <v>0</v>
      </c>
      <c r="S25" s="29"/>
      <c r="T25" s="30" t="s">
        <v>31</v>
      </c>
      <c r="U25" s="46">
        <f t="shared" si="4"/>
        <v>25.6</v>
      </c>
      <c r="V25" s="46">
        <f t="shared" si="5"/>
        <v>30</v>
      </c>
      <c r="W25" s="29">
        <v>0</v>
      </c>
      <c r="X25" s="31" t="s">
        <v>393</v>
      </c>
      <c r="Y25" s="29">
        <v>5</v>
      </c>
      <c r="Z25" s="32" t="e">
        <f t="shared" si="6"/>
        <v>#VALUE!</v>
      </c>
    </row>
    <row r="26" spans="1:26" ht="23.25">
      <c r="A26" s="19">
        <v>24</v>
      </c>
      <c r="B26" s="33">
        <v>159208</v>
      </c>
      <c r="C26" s="33">
        <v>1222190339</v>
      </c>
      <c r="D26" s="34" t="s">
        <v>1081</v>
      </c>
      <c r="E26" s="35" t="s">
        <v>1082</v>
      </c>
      <c r="F26" s="34" t="s">
        <v>1083</v>
      </c>
      <c r="G26" s="34" t="s">
        <v>28</v>
      </c>
      <c r="H26" s="33" t="s">
        <v>709</v>
      </c>
      <c r="I26" s="33" t="s">
        <v>371</v>
      </c>
      <c r="J26" s="42">
        <f t="shared" si="0"/>
        <v>70.8</v>
      </c>
      <c r="K26" s="44">
        <f t="shared" si="1"/>
        <v>7.08</v>
      </c>
      <c r="L26" s="33" t="s">
        <v>390</v>
      </c>
      <c r="M26" s="33" t="s">
        <v>735</v>
      </c>
      <c r="N26" s="42">
        <f t="shared" si="2"/>
        <v>87.744680851063833</v>
      </c>
      <c r="O26" s="42">
        <f t="shared" si="3"/>
        <v>17.548936170212766</v>
      </c>
      <c r="P26" s="36">
        <v>30</v>
      </c>
      <c r="Q26" s="37">
        <v>0</v>
      </c>
      <c r="R26" s="37">
        <v>0</v>
      </c>
      <c r="S26" s="37"/>
      <c r="T26" s="30">
        <v>0</v>
      </c>
      <c r="U26" s="46">
        <f t="shared" si="4"/>
        <v>0</v>
      </c>
      <c r="V26" s="46">
        <f t="shared" si="5"/>
        <v>30</v>
      </c>
      <c r="W26" s="37">
        <v>0</v>
      </c>
      <c r="X26" s="38" t="s">
        <v>393</v>
      </c>
      <c r="Y26" s="37">
        <v>0</v>
      </c>
      <c r="Z26" s="32" t="e">
        <f t="shared" si="6"/>
        <v>#VALUE!</v>
      </c>
    </row>
    <row r="27" spans="1:26" ht="34.5">
      <c r="A27" s="19">
        <v>25</v>
      </c>
      <c r="B27" s="33">
        <v>163677</v>
      </c>
      <c r="C27" s="33">
        <v>1222190347</v>
      </c>
      <c r="D27" s="34" t="s">
        <v>1094</v>
      </c>
      <c r="E27" s="35" t="s">
        <v>1095</v>
      </c>
      <c r="F27" s="34" t="s">
        <v>1096</v>
      </c>
      <c r="G27" s="34" t="s">
        <v>28</v>
      </c>
      <c r="H27" s="33" t="s">
        <v>1097</v>
      </c>
      <c r="I27" s="33" t="s">
        <v>378</v>
      </c>
      <c r="J27" s="42">
        <f t="shared" si="0"/>
        <v>70.103448275862064</v>
      </c>
      <c r="K27" s="44">
        <f t="shared" si="1"/>
        <v>7.0103448275862066</v>
      </c>
      <c r="L27" s="33" t="s">
        <v>1098</v>
      </c>
      <c r="M27" s="33" t="s">
        <v>398</v>
      </c>
      <c r="N27" s="42">
        <f t="shared" si="2"/>
        <v>60.041666666666664</v>
      </c>
      <c r="O27" s="42">
        <f t="shared" si="3"/>
        <v>12.008333333333333</v>
      </c>
      <c r="P27" s="36">
        <v>30</v>
      </c>
      <c r="Q27" s="37">
        <v>35</v>
      </c>
      <c r="R27" s="37">
        <v>0</v>
      </c>
      <c r="S27" s="37"/>
      <c r="T27" s="30">
        <v>0</v>
      </c>
      <c r="U27" s="46">
        <f t="shared" si="4"/>
        <v>0</v>
      </c>
      <c r="V27" s="46">
        <f t="shared" si="5"/>
        <v>35</v>
      </c>
      <c r="W27" s="37">
        <v>0</v>
      </c>
      <c r="X27" s="38">
        <v>6.2857142857142856</v>
      </c>
      <c r="Y27" s="37">
        <v>0</v>
      </c>
      <c r="Z27" s="32">
        <f t="shared" si="6"/>
        <v>60.304392446633827</v>
      </c>
    </row>
    <row r="28" spans="1:26" ht="23.25">
      <c r="A28" s="19">
        <v>26</v>
      </c>
      <c r="B28" s="33">
        <v>175739</v>
      </c>
      <c r="C28" s="33">
        <v>1222190348</v>
      </c>
      <c r="D28" s="34" t="s">
        <v>313</v>
      </c>
      <c r="E28" s="35" t="s">
        <v>314</v>
      </c>
      <c r="F28" s="34" t="s">
        <v>315</v>
      </c>
      <c r="G28" s="34" t="s">
        <v>28</v>
      </c>
      <c r="H28" s="33" t="s">
        <v>1099</v>
      </c>
      <c r="I28" s="33" t="s">
        <v>380</v>
      </c>
      <c r="J28" s="42">
        <f t="shared" si="0"/>
        <v>80.599999999999994</v>
      </c>
      <c r="K28" s="44">
        <f t="shared" si="1"/>
        <v>8.0599999999999987</v>
      </c>
      <c r="L28" s="33" t="s">
        <v>1100</v>
      </c>
      <c r="M28" s="33" t="s">
        <v>398</v>
      </c>
      <c r="N28" s="42">
        <f t="shared" si="2"/>
        <v>78.541666666666671</v>
      </c>
      <c r="O28" s="42">
        <f t="shared" si="3"/>
        <v>15.708333333333334</v>
      </c>
      <c r="P28" s="36"/>
      <c r="Q28" s="37"/>
      <c r="R28" s="37"/>
      <c r="S28" s="37"/>
      <c r="T28" s="30" t="s">
        <v>35</v>
      </c>
      <c r="U28" s="46">
        <f t="shared" si="4"/>
        <v>24.532</v>
      </c>
      <c r="V28" s="46">
        <f t="shared" si="5"/>
        <v>24.532</v>
      </c>
      <c r="W28" s="37"/>
      <c r="X28" s="38">
        <v>5.5714285714285712</v>
      </c>
      <c r="Y28" s="37">
        <v>0</v>
      </c>
      <c r="Z28" s="32">
        <f t="shared" si="6"/>
        <v>53.871761904761911</v>
      </c>
    </row>
    <row r="29" spans="1:26" ht="23.25">
      <c r="A29" s="19">
        <v>27</v>
      </c>
      <c r="B29" s="33">
        <v>163161</v>
      </c>
      <c r="C29" s="33">
        <v>1222190351</v>
      </c>
      <c r="D29" s="34" t="s">
        <v>318</v>
      </c>
      <c r="E29" s="35" t="s">
        <v>319</v>
      </c>
      <c r="F29" s="34" t="s">
        <v>320</v>
      </c>
      <c r="G29" s="34" t="s">
        <v>28</v>
      </c>
      <c r="H29" s="33" t="s">
        <v>1106</v>
      </c>
      <c r="I29" s="33" t="s">
        <v>378</v>
      </c>
      <c r="J29" s="42">
        <f t="shared" si="0"/>
        <v>76.379310344827587</v>
      </c>
      <c r="K29" s="44">
        <f t="shared" si="1"/>
        <v>7.6379310344827589</v>
      </c>
      <c r="L29" s="33" t="s">
        <v>1107</v>
      </c>
      <c r="M29" s="33" t="s">
        <v>373</v>
      </c>
      <c r="N29" s="42">
        <f t="shared" si="2"/>
        <v>66.488888888888894</v>
      </c>
      <c r="O29" s="42">
        <f t="shared" si="3"/>
        <v>13.297777777777778</v>
      </c>
      <c r="P29" s="36">
        <v>0</v>
      </c>
      <c r="Q29" s="37">
        <v>0</v>
      </c>
      <c r="R29" s="37">
        <v>0</v>
      </c>
      <c r="S29" s="37"/>
      <c r="T29" s="30" t="s">
        <v>321</v>
      </c>
      <c r="U29" s="46">
        <f t="shared" si="4"/>
        <v>25.068000000000001</v>
      </c>
      <c r="V29" s="46">
        <f t="shared" si="5"/>
        <v>25.068000000000001</v>
      </c>
      <c r="W29" s="37">
        <v>0</v>
      </c>
      <c r="X29" s="38">
        <v>6.4285714285714288</v>
      </c>
      <c r="Y29" s="37">
        <v>5</v>
      </c>
      <c r="Z29" s="32">
        <f t="shared" si="6"/>
        <v>57.432280240831972</v>
      </c>
    </row>
    <row r="30" spans="1:26" ht="23.25">
      <c r="A30" s="19">
        <v>28</v>
      </c>
      <c r="B30" s="33">
        <v>161230</v>
      </c>
      <c r="C30" s="33">
        <v>1222190356</v>
      </c>
      <c r="D30" s="34" t="s">
        <v>1116</v>
      </c>
      <c r="E30" s="35" t="s">
        <v>1117</v>
      </c>
      <c r="F30" s="34" t="s">
        <v>1118</v>
      </c>
      <c r="G30" s="34" t="s">
        <v>28</v>
      </c>
      <c r="H30" s="33" t="s">
        <v>1119</v>
      </c>
      <c r="I30" s="33" t="s">
        <v>375</v>
      </c>
      <c r="J30" s="42">
        <f t="shared" si="0"/>
        <v>68.476190476190482</v>
      </c>
      <c r="K30" s="44">
        <f t="shared" si="1"/>
        <v>6.8476190476190482</v>
      </c>
      <c r="L30" s="33" t="s">
        <v>682</v>
      </c>
      <c r="M30" s="33" t="s">
        <v>380</v>
      </c>
      <c r="N30" s="42">
        <f t="shared" si="2"/>
        <v>70.650000000000006</v>
      </c>
      <c r="O30" s="42">
        <f t="shared" si="3"/>
        <v>14.13</v>
      </c>
      <c r="P30" s="36">
        <v>0</v>
      </c>
      <c r="Q30" s="37">
        <v>0</v>
      </c>
      <c r="R30" s="37">
        <v>0</v>
      </c>
      <c r="S30" s="37"/>
      <c r="T30" s="30" t="s">
        <v>59</v>
      </c>
      <c r="U30" s="46">
        <f t="shared" si="4"/>
        <v>20.8</v>
      </c>
      <c r="V30" s="46">
        <f t="shared" si="5"/>
        <v>20.8</v>
      </c>
      <c r="W30" s="37">
        <v>0</v>
      </c>
      <c r="X30" s="38" t="s">
        <v>393</v>
      </c>
      <c r="Y30" s="37">
        <v>5</v>
      </c>
      <c r="Z30" s="32" t="e">
        <f t="shared" si="6"/>
        <v>#VALUE!</v>
      </c>
    </row>
    <row r="31" spans="1:26" ht="23.25">
      <c r="A31" s="19">
        <v>29</v>
      </c>
      <c r="B31" s="33">
        <v>175267</v>
      </c>
      <c r="C31" s="33">
        <v>1222190370</v>
      </c>
      <c r="D31" s="34" t="s">
        <v>329</v>
      </c>
      <c r="E31" s="35" t="s">
        <v>330</v>
      </c>
      <c r="F31" s="34" t="s">
        <v>209</v>
      </c>
      <c r="G31" s="34" t="s">
        <v>28</v>
      </c>
      <c r="H31" s="33" t="s">
        <v>1161</v>
      </c>
      <c r="I31" s="33" t="s">
        <v>378</v>
      </c>
      <c r="J31" s="42">
        <f t="shared" si="0"/>
        <v>75.034482758620683</v>
      </c>
      <c r="K31" s="44">
        <f t="shared" si="1"/>
        <v>7.503448275862068</v>
      </c>
      <c r="L31" s="33" t="s">
        <v>1162</v>
      </c>
      <c r="M31" s="33" t="s">
        <v>392</v>
      </c>
      <c r="N31" s="42">
        <f t="shared" si="2"/>
        <v>83.800000000000011</v>
      </c>
      <c r="O31" s="42">
        <f t="shared" si="3"/>
        <v>16.760000000000002</v>
      </c>
      <c r="P31" s="36">
        <v>0</v>
      </c>
      <c r="Q31" s="37">
        <v>0</v>
      </c>
      <c r="R31" s="37">
        <v>0</v>
      </c>
      <c r="S31" s="37"/>
      <c r="T31" s="30" t="s">
        <v>59</v>
      </c>
      <c r="U31" s="46">
        <f t="shared" si="4"/>
        <v>20.8</v>
      </c>
      <c r="V31" s="46">
        <f t="shared" si="5"/>
        <v>20.8</v>
      </c>
      <c r="W31" s="37">
        <v>0</v>
      </c>
      <c r="X31" s="38" t="s">
        <v>393</v>
      </c>
      <c r="Y31" s="37">
        <v>0</v>
      </c>
      <c r="Z31" s="32" t="e">
        <f t="shared" si="6"/>
        <v>#VALUE!</v>
      </c>
    </row>
    <row r="32" spans="1:26" ht="34.5">
      <c r="A32" s="19">
        <v>30</v>
      </c>
      <c r="B32" s="33">
        <v>175914</v>
      </c>
      <c r="C32" s="33">
        <v>1222190378</v>
      </c>
      <c r="D32" s="34" t="s">
        <v>1171</v>
      </c>
      <c r="E32" s="35" t="s">
        <v>1172</v>
      </c>
      <c r="F32" s="34" t="s">
        <v>1173</v>
      </c>
      <c r="G32" s="34" t="s">
        <v>28</v>
      </c>
      <c r="H32" s="33" t="s">
        <v>1174</v>
      </c>
      <c r="I32" s="33" t="s">
        <v>1175</v>
      </c>
      <c r="J32" s="42">
        <f t="shared" si="0"/>
        <v>76.385542168674704</v>
      </c>
      <c r="K32" s="44">
        <f t="shared" si="1"/>
        <v>7.6385542168674707</v>
      </c>
      <c r="L32" s="33" t="s">
        <v>1176</v>
      </c>
      <c r="M32" s="33" t="s">
        <v>392</v>
      </c>
      <c r="N32" s="42">
        <f t="shared" si="2"/>
        <v>82.3</v>
      </c>
      <c r="O32" s="42">
        <f t="shared" si="3"/>
        <v>16.46</v>
      </c>
      <c r="P32" s="36">
        <v>0</v>
      </c>
      <c r="Q32" s="37">
        <v>0</v>
      </c>
      <c r="R32" s="37">
        <v>0</v>
      </c>
      <c r="S32" s="37"/>
      <c r="T32" s="30" t="s">
        <v>48</v>
      </c>
      <c r="U32" s="46">
        <f t="shared" si="4"/>
        <v>20.268000000000001</v>
      </c>
      <c r="V32" s="46">
        <f t="shared" si="5"/>
        <v>20.268000000000001</v>
      </c>
      <c r="W32" s="37">
        <v>0</v>
      </c>
      <c r="X32" s="38" t="s">
        <v>393</v>
      </c>
      <c r="Y32" s="37">
        <v>0</v>
      </c>
      <c r="Z32" s="32" t="e">
        <f t="shared" si="6"/>
        <v>#VALUE!</v>
      </c>
    </row>
    <row r="33" spans="1:26" s="54" customFormat="1" ht="129.75" customHeight="1">
      <c r="A33" s="67" t="s">
        <v>1234</v>
      </c>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s="54" customFormat="1" ht="23.25" customHeight="1">
      <c r="A34" s="69" t="s">
        <v>1203</v>
      </c>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sheetData>
  <mergeCells count="3">
    <mergeCell ref="A1:Z1"/>
    <mergeCell ref="A33:Z33"/>
    <mergeCell ref="A34:Z34"/>
  </mergeCells>
  <conditionalFormatting sqref="C3:C32">
    <cfRule type="duplicateValues" dxfId="9" priority="6"/>
  </conditionalFormatting>
  <pageMargins left="0.7" right="0.7" top="0.75" bottom="0.75" header="0.3" footer="0.3"/>
  <pageSetup scale="86" orientation="landscape" verticalDpi="0" r:id="rId1"/>
</worksheet>
</file>

<file path=xl/worksheets/sheet12.xml><?xml version="1.0" encoding="utf-8"?>
<worksheet xmlns="http://schemas.openxmlformats.org/spreadsheetml/2006/main" xmlns:r="http://schemas.openxmlformats.org/officeDocument/2006/relationships">
  <dimension ref="A1:Z37"/>
  <sheetViews>
    <sheetView topLeftCell="A27" workbookViewId="0">
      <selection activeCell="A36" sqref="A36:Z36"/>
    </sheetView>
  </sheetViews>
  <sheetFormatPr defaultColWidth="6.85546875" defaultRowHeight="15"/>
  <cols>
    <col min="1" max="1" width="3.28515625" style="16" customWidth="1"/>
    <col min="2" max="2" width="6.42578125" style="16" customWidth="1"/>
    <col min="3" max="3" width="10" style="16" customWidth="1"/>
    <col min="4" max="4" width="7.85546875" style="16" customWidth="1"/>
    <col min="5" max="5" width="6.85546875" style="16"/>
    <col min="6" max="6" width="6" style="16" customWidth="1"/>
    <col min="7" max="7" width="5.140625" style="16" customWidth="1"/>
    <col min="8" max="8" width="4.28515625" style="16" customWidth="1"/>
    <col min="9" max="9" width="4.140625" style="16" customWidth="1"/>
    <col min="10" max="10" width="7" style="43" customWidth="1"/>
    <col min="11" max="11" width="5.85546875" style="43" customWidth="1"/>
    <col min="12" max="12" width="4.140625" style="16" customWidth="1"/>
    <col min="13" max="13" width="4" style="16" customWidth="1"/>
    <col min="14" max="14" width="7" style="43" customWidth="1"/>
    <col min="15" max="15" width="6.42578125" style="43" customWidth="1"/>
    <col min="16" max="16" width="4.42578125" style="16" customWidth="1"/>
    <col min="17" max="17" width="3.85546875" style="16" customWidth="1"/>
    <col min="18" max="18" width="4" style="16" customWidth="1"/>
    <col min="19" max="19" width="3.5703125" style="16" customWidth="1"/>
    <col min="20" max="20" width="5.28515625" style="39" customWidth="1"/>
    <col min="21" max="21" width="5.85546875" style="47" customWidth="1"/>
    <col min="22" max="22" width="6.5703125" style="49" customWidth="1"/>
    <col min="23" max="23" width="3.7109375" style="16" customWidth="1"/>
    <col min="24" max="24" width="6.7109375" style="16" customWidth="1"/>
    <col min="25" max="25" width="3.140625" style="40" customWidth="1"/>
    <col min="26" max="26" width="6.28515625" style="39" customWidth="1"/>
    <col min="27" max="16384" width="6.85546875" style="16"/>
  </cols>
  <sheetData>
    <row r="1" spans="1:26" s="54" customFormat="1" ht="45.75" customHeight="1">
      <c r="A1" s="66" t="s">
        <v>1210</v>
      </c>
      <c r="B1" s="66"/>
      <c r="C1" s="66"/>
      <c r="D1" s="66"/>
      <c r="E1" s="66"/>
      <c r="F1" s="66"/>
      <c r="G1" s="66"/>
      <c r="H1" s="66"/>
      <c r="I1" s="66"/>
      <c r="J1" s="66"/>
      <c r="K1" s="66"/>
      <c r="L1" s="66"/>
      <c r="M1" s="66"/>
      <c r="N1" s="66"/>
      <c r="O1" s="66"/>
      <c r="P1" s="66"/>
      <c r="Q1" s="66"/>
      <c r="R1" s="66"/>
      <c r="S1" s="66"/>
      <c r="T1" s="66"/>
      <c r="U1" s="66"/>
      <c r="V1" s="66"/>
      <c r="W1" s="66"/>
      <c r="X1" s="66"/>
      <c r="Y1" s="66"/>
      <c r="Z1" s="66"/>
    </row>
    <row r="2" spans="1:26" ht="135.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3" t="s">
        <v>365</v>
      </c>
      <c r="Z2" s="26" t="s">
        <v>366</v>
      </c>
    </row>
    <row r="3" spans="1:26" ht="23.25">
      <c r="A3" s="19">
        <v>1</v>
      </c>
      <c r="B3" s="19">
        <v>160530</v>
      </c>
      <c r="C3" s="19">
        <v>1222190012</v>
      </c>
      <c r="D3" s="20" t="s">
        <v>381</v>
      </c>
      <c r="E3" s="27" t="s">
        <v>382</v>
      </c>
      <c r="F3" s="20" t="s">
        <v>383</v>
      </c>
      <c r="G3" s="20" t="s">
        <v>23</v>
      </c>
      <c r="H3" s="19" t="s">
        <v>384</v>
      </c>
      <c r="I3" s="19" t="s">
        <v>385</v>
      </c>
      <c r="J3" s="42">
        <f t="shared" ref="J3:J35" si="0">(H3*100)/I3</f>
        <v>73.615384615384613</v>
      </c>
      <c r="K3" s="44">
        <f t="shared" ref="K3:K35" si="1">J3/10</f>
        <v>7.3615384615384611</v>
      </c>
      <c r="L3" s="19">
        <v>57.2</v>
      </c>
      <c r="M3" s="19">
        <v>100</v>
      </c>
      <c r="N3" s="42">
        <v>57.2</v>
      </c>
      <c r="O3" s="42">
        <f t="shared" ref="O3:O35" si="2">N3/5</f>
        <v>11.440000000000001</v>
      </c>
      <c r="P3" s="28">
        <v>30</v>
      </c>
      <c r="Q3" s="29">
        <v>35</v>
      </c>
      <c r="R3" s="29">
        <v>0</v>
      </c>
      <c r="S3" s="29"/>
      <c r="T3" s="30">
        <v>0</v>
      </c>
      <c r="U3" s="46">
        <f t="shared" ref="U3:U35" si="3">T3*0.4</f>
        <v>0</v>
      </c>
      <c r="V3" s="46">
        <f t="shared" ref="V3:V35" si="4">MAX(P3,Q3,R3,S3,U3)</f>
        <v>35</v>
      </c>
      <c r="W3" s="29">
        <v>0</v>
      </c>
      <c r="X3" s="31">
        <v>6.5714285714285712</v>
      </c>
      <c r="Y3" s="29">
        <v>0</v>
      </c>
      <c r="Z3" s="32">
        <f t="shared" ref="Z3:Z35" si="5">Y3+X3+W3+V3+O3+K3</f>
        <v>60.372967032967026</v>
      </c>
    </row>
    <row r="4" spans="1:26" ht="23.25">
      <c r="A4" s="19">
        <v>2</v>
      </c>
      <c r="B4" s="19">
        <v>160029</v>
      </c>
      <c r="C4" s="19">
        <v>1222190015</v>
      </c>
      <c r="D4" s="20" t="s">
        <v>400</v>
      </c>
      <c r="E4" s="27" t="s">
        <v>401</v>
      </c>
      <c r="F4" s="20" t="s">
        <v>402</v>
      </c>
      <c r="G4" s="20" t="s">
        <v>23</v>
      </c>
      <c r="H4" s="19" t="s">
        <v>403</v>
      </c>
      <c r="I4" s="19" t="s">
        <v>385</v>
      </c>
      <c r="J4" s="42">
        <f t="shared" si="0"/>
        <v>83.307692307692307</v>
      </c>
      <c r="K4" s="44">
        <f t="shared" si="1"/>
        <v>8.3307692307692314</v>
      </c>
      <c r="L4" s="19" t="s">
        <v>404</v>
      </c>
      <c r="M4" s="19" t="s">
        <v>405</v>
      </c>
      <c r="N4" s="42">
        <f t="shared" ref="N4:N35" si="6">(L4*100)/M4</f>
        <v>50.8125</v>
      </c>
      <c r="O4" s="42">
        <f t="shared" si="2"/>
        <v>10.1625</v>
      </c>
      <c r="P4" s="28">
        <v>30</v>
      </c>
      <c r="Q4" s="29">
        <v>35</v>
      </c>
      <c r="R4" s="29">
        <v>0</v>
      </c>
      <c r="S4" s="29"/>
      <c r="T4" s="30">
        <v>0</v>
      </c>
      <c r="U4" s="46">
        <f t="shared" si="3"/>
        <v>0</v>
      </c>
      <c r="V4" s="46">
        <f t="shared" si="4"/>
        <v>35</v>
      </c>
      <c r="W4" s="29">
        <v>0</v>
      </c>
      <c r="X4" s="31">
        <v>6.7142857142857144</v>
      </c>
      <c r="Y4" s="29">
        <v>0</v>
      </c>
      <c r="Z4" s="32">
        <f t="shared" si="5"/>
        <v>60.207554945054952</v>
      </c>
    </row>
    <row r="5" spans="1:26" ht="23.25">
      <c r="A5" s="19">
        <v>3</v>
      </c>
      <c r="B5" s="33">
        <v>163627</v>
      </c>
      <c r="C5" s="33">
        <v>1222190017</v>
      </c>
      <c r="D5" s="34" t="s">
        <v>43</v>
      </c>
      <c r="E5" s="35" t="s">
        <v>44</v>
      </c>
      <c r="F5" s="34" t="s">
        <v>45</v>
      </c>
      <c r="G5" s="34" t="s">
        <v>23</v>
      </c>
      <c r="H5" s="33" t="s">
        <v>409</v>
      </c>
      <c r="I5" s="33" t="s">
        <v>378</v>
      </c>
      <c r="J5" s="42">
        <f t="shared" si="0"/>
        <v>69.034482758620683</v>
      </c>
      <c r="K5" s="44">
        <f t="shared" si="1"/>
        <v>6.9034482758620683</v>
      </c>
      <c r="L5" s="33" t="s">
        <v>410</v>
      </c>
      <c r="M5" s="33" t="s">
        <v>373</v>
      </c>
      <c r="N5" s="42">
        <f t="shared" si="6"/>
        <v>65.644444444444446</v>
      </c>
      <c r="O5" s="42">
        <f t="shared" si="2"/>
        <v>13.128888888888889</v>
      </c>
      <c r="P5" s="36">
        <v>0</v>
      </c>
      <c r="Q5" s="37">
        <v>0</v>
      </c>
      <c r="R5" s="37">
        <v>0</v>
      </c>
      <c r="S5" s="37"/>
      <c r="T5" s="30" t="s">
        <v>48</v>
      </c>
      <c r="U5" s="46">
        <f t="shared" si="3"/>
        <v>20.268000000000001</v>
      </c>
      <c r="V5" s="46">
        <f t="shared" si="4"/>
        <v>20.268000000000001</v>
      </c>
      <c r="W5" s="37">
        <v>0</v>
      </c>
      <c r="X5" s="38">
        <v>5.1428571428571432</v>
      </c>
      <c r="Y5" s="37">
        <v>5</v>
      </c>
      <c r="Z5" s="32">
        <f t="shared" si="5"/>
        <v>50.443194307608103</v>
      </c>
    </row>
    <row r="6" spans="1:26" ht="23.25">
      <c r="A6" s="19">
        <v>4</v>
      </c>
      <c r="B6" s="19">
        <v>164095</v>
      </c>
      <c r="C6" s="19">
        <v>1222190042</v>
      </c>
      <c r="D6" s="20" t="s">
        <v>472</v>
      </c>
      <c r="E6" s="27" t="s">
        <v>473</v>
      </c>
      <c r="F6" s="20" t="s">
        <v>22</v>
      </c>
      <c r="G6" s="20" t="s">
        <v>23</v>
      </c>
      <c r="H6" s="19" t="s">
        <v>474</v>
      </c>
      <c r="I6" s="19" t="s">
        <v>425</v>
      </c>
      <c r="J6" s="42">
        <f t="shared" si="0"/>
        <v>60</v>
      </c>
      <c r="K6" s="44">
        <f t="shared" si="1"/>
        <v>6</v>
      </c>
      <c r="L6" s="19" t="s">
        <v>475</v>
      </c>
      <c r="M6" s="19" t="s">
        <v>380</v>
      </c>
      <c r="N6" s="42">
        <f t="shared" si="6"/>
        <v>60.9</v>
      </c>
      <c r="O6" s="42">
        <f t="shared" si="2"/>
        <v>12.18</v>
      </c>
      <c r="P6" s="28">
        <v>30</v>
      </c>
      <c r="Q6" s="29">
        <v>0</v>
      </c>
      <c r="R6" s="29">
        <v>25</v>
      </c>
      <c r="S6" s="29"/>
      <c r="T6" s="30">
        <v>0</v>
      </c>
      <c r="U6" s="46">
        <f t="shared" si="3"/>
        <v>0</v>
      </c>
      <c r="V6" s="46">
        <f t="shared" si="4"/>
        <v>30</v>
      </c>
      <c r="W6" s="29">
        <v>0</v>
      </c>
      <c r="X6" s="31" t="s">
        <v>393</v>
      </c>
      <c r="Y6" s="29">
        <v>5</v>
      </c>
      <c r="Z6" s="32" t="e">
        <f t="shared" si="5"/>
        <v>#VALUE!</v>
      </c>
    </row>
    <row r="7" spans="1:26" ht="45.75">
      <c r="A7" s="19">
        <v>5</v>
      </c>
      <c r="B7" s="33">
        <v>161677</v>
      </c>
      <c r="C7" s="33">
        <v>1222190043</v>
      </c>
      <c r="D7" s="34" t="s">
        <v>476</v>
      </c>
      <c r="E7" s="35" t="s">
        <v>477</v>
      </c>
      <c r="F7" s="34" t="s">
        <v>478</v>
      </c>
      <c r="G7" s="34" t="s">
        <v>23</v>
      </c>
      <c r="H7" s="33" t="s">
        <v>479</v>
      </c>
      <c r="I7" s="33" t="s">
        <v>378</v>
      </c>
      <c r="J7" s="42">
        <f t="shared" si="0"/>
        <v>68.758620689655174</v>
      </c>
      <c r="K7" s="44">
        <f t="shared" si="1"/>
        <v>6.8758620689655174</v>
      </c>
      <c r="L7" s="33">
        <v>78.5</v>
      </c>
      <c r="M7" s="33">
        <v>100</v>
      </c>
      <c r="N7" s="42">
        <f t="shared" si="6"/>
        <v>78.5</v>
      </c>
      <c r="O7" s="42">
        <f t="shared" si="2"/>
        <v>15.7</v>
      </c>
      <c r="P7" s="36">
        <v>30</v>
      </c>
      <c r="Q7" s="37">
        <v>35</v>
      </c>
      <c r="R7" s="37">
        <v>0</v>
      </c>
      <c r="S7" s="37"/>
      <c r="T7" s="30" t="s">
        <v>48</v>
      </c>
      <c r="U7" s="46">
        <f t="shared" si="3"/>
        <v>20.268000000000001</v>
      </c>
      <c r="V7" s="46">
        <f t="shared" si="4"/>
        <v>35</v>
      </c>
      <c r="W7" s="37">
        <v>0</v>
      </c>
      <c r="X7" s="38">
        <v>6.1428571428571432</v>
      </c>
      <c r="Y7" s="37">
        <v>0</v>
      </c>
      <c r="Z7" s="32">
        <f t="shared" si="5"/>
        <v>63.718719211822659</v>
      </c>
    </row>
    <row r="8" spans="1:26" ht="23.25">
      <c r="A8" s="19">
        <v>6</v>
      </c>
      <c r="B8" s="33">
        <v>162235</v>
      </c>
      <c r="C8" s="33">
        <v>1222190052</v>
      </c>
      <c r="D8" s="34" t="s">
        <v>489</v>
      </c>
      <c r="E8" s="35" t="s">
        <v>67</v>
      </c>
      <c r="F8" s="34" t="s">
        <v>490</v>
      </c>
      <c r="G8" s="34" t="s">
        <v>23</v>
      </c>
      <c r="H8" s="33" t="s">
        <v>491</v>
      </c>
      <c r="I8" s="33" t="s">
        <v>378</v>
      </c>
      <c r="J8" s="42">
        <f t="shared" si="0"/>
        <v>70.65517241379311</v>
      </c>
      <c r="K8" s="44">
        <f t="shared" si="1"/>
        <v>7.065517241379311</v>
      </c>
      <c r="L8" s="33" t="s">
        <v>492</v>
      </c>
      <c r="M8" s="33" t="s">
        <v>398</v>
      </c>
      <c r="N8" s="42">
        <f t="shared" si="6"/>
        <v>75.083333333333329</v>
      </c>
      <c r="O8" s="42">
        <f t="shared" si="2"/>
        <v>15.016666666666666</v>
      </c>
      <c r="P8" s="36">
        <v>30</v>
      </c>
      <c r="Q8" s="37">
        <v>35</v>
      </c>
      <c r="R8" s="37">
        <v>0</v>
      </c>
      <c r="S8" s="37"/>
      <c r="T8" s="30">
        <v>0</v>
      </c>
      <c r="U8" s="46">
        <f t="shared" si="3"/>
        <v>0</v>
      </c>
      <c r="V8" s="46">
        <f t="shared" si="4"/>
        <v>35</v>
      </c>
      <c r="W8" s="37">
        <v>0</v>
      </c>
      <c r="X8" s="38">
        <v>8.1428571428571423</v>
      </c>
      <c r="Y8" s="37">
        <v>0</v>
      </c>
      <c r="Z8" s="32">
        <f t="shared" si="5"/>
        <v>65.225041050903116</v>
      </c>
    </row>
    <row r="9" spans="1:26" ht="23.25">
      <c r="A9" s="19">
        <v>7</v>
      </c>
      <c r="B9" s="33">
        <v>163040</v>
      </c>
      <c r="C9" s="33">
        <v>1222190056</v>
      </c>
      <c r="D9" s="34" t="s">
        <v>499</v>
      </c>
      <c r="E9" s="35" t="s">
        <v>500</v>
      </c>
      <c r="F9" s="34" t="s">
        <v>501</v>
      </c>
      <c r="G9" s="34" t="s">
        <v>23</v>
      </c>
      <c r="H9" s="33" t="s">
        <v>502</v>
      </c>
      <c r="I9" s="33" t="s">
        <v>385</v>
      </c>
      <c r="J9" s="42">
        <f t="shared" si="0"/>
        <v>63.53846153846154</v>
      </c>
      <c r="K9" s="44">
        <f t="shared" si="1"/>
        <v>6.3538461538461544</v>
      </c>
      <c r="L9" s="33" t="s">
        <v>386</v>
      </c>
      <c r="M9" s="33" t="s">
        <v>392</v>
      </c>
      <c r="N9" s="42" t="e">
        <f t="shared" si="6"/>
        <v>#VALUE!</v>
      </c>
      <c r="O9" s="42" t="e">
        <f t="shared" si="2"/>
        <v>#VALUE!</v>
      </c>
      <c r="P9" s="36">
        <v>30</v>
      </c>
      <c r="Q9" s="37">
        <v>35</v>
      </c>
      <c r="R9" s="37">
        <v>0</v>
      </c>
      <c r="S9" s="37"/>
      <c r="T9" s="30">
        <v>0</v>
      </c>
      <c r="U9" s="46">
        <f t="shared" si="3"/>
        <v>0</v>
      </c>
      <c r="V9" s="46">
        <f t="shared" si="4"/>
        <v>35</v>
      </c>
      <c r="W9" s="37">
        <v>0</v>
      </c>
      <c r="X9" s="38" t="s">
        <v>393</v>
      </c>
      <c r="Y9" s="37">
        <v>0</v>
      </c>
      <c r="Z9" s="32" t="e">
        <f t="shared" si="5"/>
        <v>#VALUE!</v>
      </c>
    </row>
    <row r="10" spans="1:26" ht="23.25">
      <c r="A10" s="19">
        <v>8</v>
      </c>
      <c r="B10" s="33">
        <v>164272</v>
      </c>
      <c r="C10" s="33">
        <v>1222190077</v>
      </c>
      <c r="D10" s="34" t="s">
        <v>542</v>
      </c>
      <c r="E10" s="35" t="s">
        <v>543</v>
      </c>
      <c r="F10" s="34" t="s">
        <v>544</v>
      </c>
      <c r="G10" s="34" t="s">
        <v>23</v>
      </c>
      <c r="H10" s="33" t="s">
        <v>545</v>
      </c>
      <c r="I10" s="33" t="s">
        <v>377</v>
      </c>
      <c r="J10" s="42">
        <f t="shared" si="0"/>
        <v>59.517241379310342</v>
      </c>
      <c r="K10" s="44">
        <f t="shared" si="1"/>
        <v>5.9517241379310342</v>
      </c>
      <c r="L10" s="33" t="s">
        <v>546</v>
      </c>
      <c r="M10" s="33" t="s">
        <v>392</v>
      </c>
      <c r="N10" s="42">
        <f t="shared" si="6"/>
        <v>59</v>
      </c>
      <c r="O10" s="42">
        <f t="shared" si="2"/>
        <v>11.8</v>
      </c>
      <c r="P10" s="36">
        <v>30</v>
      </c>
      <c r="Q10" s="37">
        <v>0</v>
      </c>
      <c r="R10" s="37">
        <v>0</v>
      </c>
      <c r="S10" s="37"/>
      <c r="T10" s="30">
        <v>0</v>
      </c>
      <c r="U10" s="46">
        <f t="shared" si="3"/>
        <v>0</v>
      </c>
      <c r="V10" s="46">
        <f t="shared" si="4"/>
        <v>30</v>
      </c>
      <c r="W10" s="37">
        <v>0</v>
      </c>
      <c r="X10" s="38" t="s">
        <v>393</v>
      </c>
      <c r="Y10" s="37">
        <v>0</v>
      </c>
      <c r="Z10" s="32" t="e">
        <f t="shared" si="5"/>
        <v>#VALUE!</v>
      </c>
    </row>
    <row r="11" spans="1:26" ht="34.5">
      <c r="A11" s="19">
        <v>9</v>
      </c>
      <c r="B11" s="33">
        <v>159075</v>
      </c>
      <c r="C11" s="33">
        <v>1222190082</v>
      </c>
      <c r="D11" s="34" t="s">
        <v>97</v>
      </c>
      <c r="E11" s="35" t="s">
        <v>98</v>
      </c>
      <c r="F11" s="34" t="s">
        <v>99</v>
      </c>
      <c r="G11" s="34" t="s">
        <v>23</v>
      </c>
      <c r="H11" s="33" t="s">
        <v>558</v>
      </c>
      <c r="I11" s="33" t="s">
        <v>375</v>
      </c>
      <c r="J11" s="42">
        <f t="shared" si="0"/>
        <v>65.904761904761898</v>
      </c>
      <c r="K11" s="44">
        <f t="shared" si="1"/>
        <v>6.5904761904761902</v>
      </c>
      <c r="L11" s="33" t="s">
        <v>559</v>
      </c>
      <c r="M11" s="33" t="s">
        <v>380</v>
      </c>
      <c r="N11" s="42">
        <f t="shared" si="6"/>
        <v>79.599999999999994</v>
      </c>
      <c r="O11" s="42">
        <f t="shared" si="2"/>
        <v>15.919999999999998</v>
      </c>
      <c r="P11" s="36">
        <v>30</v>
      </c>
      <c r="Q11" s="37">
        <v>0</v>
      </c>
      <c r="R11" s="37">
        <v>0</v>
      </c>
      <c r="S11" s="37"/>
      <c r="T11" s="30">
        <v>0</v>
      </c>
      <c r="U11" s="46">
        <f t="shared" si="3"/>
        <v>0</v>
      </c>
      <c r="V11" s="46">
        <f t="shared" si="4"/>
        <v>30</v>
      </c>
      <c r="W11" s="37">
        <v>0</v>
      </c>
      <c r="X11" s="38">
        <v>7.7142857142857144</v>
      </c>
      <c r="Y11" s="37">
        <v>5</v>
      </c>
      <c r="Z11" s="32">
        <f t="shared" si="5"/>
        <v>65.224761904761905</v>
      </c>
    </row>
    <row r="12" spans="1:26" ht="34.5">
      <c r="A12" s="19">
        <v>10</v>
      </c>
      <c r="B12" s="33">
        <v>159857</v>
      </c>
      <c r="C12" s="33">
        <v>1222190083</v>
      </c>
      <c r="D12" s="34" t="s">
        <v>560</v>
      </c>
      <c r="E12" s="35" t="s">
        <v>561</v>
      </c>
      <c r="F12" s="34" t="s">
        <v>562</v>
      </c>
      <c r="G12" s="34" t="s">
        <v>23</v>
      </c>
      <c r="H12" s="33" t="s">
        <v>563</v>
      </c>
      <c r="I12" s="33" t="s">
        <v>378</v>
      </c>
      <c r="J12" s="42">
        <f t="shared" si="0"/>
        <v>61.724137931034484</v>
      </c>
      <c r="K12" s="44">
        <f t="shared" si="1"/>
        <v>6.1724137931034484</v>
      </c>
      <c r="L12" s="33" t="s">
        <v>564</v>
      </c>
      <c r="M12" s="33" t="s">
        <v>565</v>
      </c>
      <c r="N12" s="42">
        <f t="shared" si="6"/>
        <v>71.285714285714292</v>
      </c>
      <c r="O12" s="42">
        <f t="shared" si="2"/>
        <v>14.257142857142858</v>
      </c>
      <c r="P12" s="36">
        <v>30</v>
      </c>
      <c r="Q12" s="37">
        <v>35</v>
      </c>
      <c r="R12" s="37">
        <v>25</v>
      </c>
      <c r="S12" s="37"/>
      <c r="T12" s="30">
        <v>0</v>
      </c>
      <c r="U12" s="46">
        <f t="shared" si="3"/>
        <v>0</v>
      </c>
      <c r="V12" s="46">
        <f t="shared" si="4"/>
        <v>35</v>
      </c>
      <c r="W12" s="37">
        <v>0</v>
      </c>
      <c r="X12" s="38">
        <v>4.2857142857142856</v>
      </c>
      <c r="Y12" s="37">
        <v>5</v>
      </c>
      <c r="Z12" s="32">
        <f t="shared" si="5"/>
        <v>64.715270935960589</v>
      </c>
    </row>
    <row r="13" spans="1:26" ht="23.25">
      <c r="A13" s="19">
        <v>11</v>
      </c>
      <c r="B13" s="19">
        <v>162652</v>
      </c>
      <c r="C13" s="19">
        <v>1222190114</v>
      </c>
      <c r="D13" s="20" t="s">
        <v>605</v>
      </c>
      <c r="E13" s="27" t="s">
        <v>606</v>
      </c>
      <c r="F13" s="20" t="s">
        <v>607</v>
      </c>
      <c r="G13" s="20" t="s">
        <v>23</v>
      </c>
      <c r="H13" s="19" t="s">
        <v>608</v>
      </c>
      <c r="I13" s="19" t="s">
        <v>378</v>
      </c>
      <c r="J13" s="42">
        <f t="shared" si="0"/>
        <v>75.689655172413794</v>
      </c>
      <c r="K13" s="44">
        <f t="shared" si="1"/>
        <v>7.568965517241379</v>
      </c>
      <c r="L13" s="19" t="s">
        <v>609</v>
      </c>
      <c r="M13" s="19" t="s">
        <v>398</v>
      </c>
      <c r="N13" s="42">
        <f t="shared" si="6"/>
        <v>67.416666666666671</v>
      </c>
      <c r="O13" s="42">
        <f t="shared" si="2"/>
        <v>13.483333333333334</v>
      </c>
      <c r="P13" s="28">
        <v>30</v>
      </c>
      <c r="Q13" s="29">
        <v>35</v>
      </c>
      <c r="R13" s="29">
        <v>0</v>
      </c>
      <c r="S13" s="29"/>
      <c r="T13" s="30">
        <v>0</v>
      </c>
      <c r="U13" s="46">
        <f t="shared" si="3"/>
        <v>0</v>
      </c>
      <c r="V13" s="46">
        <f t="shared" si="4"/>
        <v>35</v>
      </c>
      <c r="W13" s="29">
        <v>0</v>
      </c>
      <c r="X13" s="31" t="s">
        <v>393</v>
      </c>
      <c r="Y13" s="29">
        <v>0</v>
      </c>
      <c r="Z13" s="32" t="e">
        <f t="shared" si="5"/>
        <v>#VALUE!</v>
      </c>
    </row>
    <row r="14" spans="1:26" ht="34.5">
      <c r="A14" s="19">
        <v>12</v>
      </c>
      <c r="B14" s="19">
        <v>159633</v>
      </c>
      <c r="C14" s="19">
        <v>1222190128</v>
      </c>
      <c r="D14" s="20" t="s">
        <v>628</v>
      </c>
      <c r="E14" s="27" t="s">
        <v>629</v>
      </c>
      <c r="F14" s="20" t="s">
        <v>630</v>
      </c>
      <c r="G14" s="20" t="s">
        <v>23</v>
      </c>
      <c r="H14" s="19" t="s">
        <v>631</v>
      </c>
      <c r="I14" s="19" t="s">
        <v>425</v>
      </c>
      <c r="J14" s="42">
        <f t="shared" si="0"/>
        <v>55.666666666666664</v>
      </c>
      <c r="K14" s="44">
        <f t="shared" si="1"/>
        <v>5.5666666666666664</v>
      </c>
      <c r="L14" s="19" t="s">
        <v>632</v>
      </c>
      <c r="M14" s="19" t="s">
        <v>380</v>
      </c>
      <c r="N14" s="42">
        <f t="shared" si="6"/>
        <v>60.05</v>
      </c>
      <c r="O14" s="42">
        <f t="shared" si="2"/>
        <v>12.01</v>
      </c>
      <c r="P14" s="28">
        <v>30</v>
      </c>
      <c r="Q14" s="29">
        <v>35</v>
      </c>
      <c r="R14" s="29">
        <v>0</v>
      </c>
      <c r="S14" s="29"/>
      <c r="T14" s="30">
        <v>0</v>
      </c>
      <c r="U14" s="46">
        <f t="shared" si="3"/>
        <v>0</v>
      </c>
      <c r="V14" s="46">
        <f t="shared" si="4"/>
        <v>35</v>
      </c>
      <c r="W14" s="29">
        <v>0</v>
      </c>
      <c r="X14" s="31">
        <v>6.8571428571428568</v>
      </c>
      <c r="Y14" s="29">
        <v>5</v>
      </c>
      <c r="Z14" s="32">
        <f t="shared" si="5"/>
        <v>64.433809523809529</v>
      </c>
    </row>
    <row r="15" spans="1:26" ht="34.5">
      <c r="A15" s="19">
        <v>13</v>
      </c>
      <c r="B15" s="33">
        <v>162142</v>
      </c>
      <c r="C15" s="33">
        <v>1222190130</v>
      </c>
      <c r="D15" s="34" t="s">
        <v>633</v>
      </c>
      <c r="E15" s="35" t="s">
        <v>634</v>
      </c>
      <c r="F15" s="34" t="s">
        <v>139</v>
      </c>
      <c r="G15" s="34" t="s">
        <v>23</v>
      </c>
      <c r="H15" s="33" t="s">
        <v>635</v>
      </c>
      <c r="I15" s="33" t="s">
        <v>378</v>
      </c>
      <c r="J15" s="42">
        <f t="shared" si="0"/>
        <v>69.275862068965523</v>
      </c>
      <c r="K15" s="44">
        <f t="shared" si="1"/>
        <v>6.9275862068965521</v>
      </c>
      <c r="L15" s="33" t="s">
        <v>636</v>
      </c>
      <c r="M15" s="33" t="s">
        <v>392</v>
      </c>
      <c r="N15" s="42">
        <f t="shared" si="6"/>
        <v>56.1</v>
      </c>
      <c r="O15" s="42">
        <f t="shared" si="2"/>
        <v>11.22</v>
      </c>
      <c r="P15" s="36">
        <v>30</v>
      </c>
      <c r="Q15" s="37">
        <v>0</v>
      </c>
      <c r="R15" s="37">
        <v>0</v>
      </c>
      <c r="S15" s="37"/>
      <c r="T15" s="30">
        <v>0</v>
      </c>
      <c r="U15" s="46">
        <f t="shared" si="3"/>
        <v>0</v>
      </c>
      <c r="V15" s="46">
        <f t="shared" si="4"/>
        <v>30</v>
      </c>
      <c r="W15" s="37">
        <v>0</v>
      </c>
      <c r="X15" s="38" t="s">
        <v>393</v>
      </c>
      <c r="Y15" s="37">
        <v>0</v>
      </c>
      <c r="Z15" s="32" t="e">
        <f t="shared" si="5"/>
        <v>#VALUE!</v>
      </c>
    </row>
    <row r="16" spans="1:26" ht="23.25">
      <c r="A16" s="19">
        <v>14</v>
      </c>
      <c r="B16" s="19">
        <v>164316</v>
      </c>
      <c r="C16" s="19">
        <v>1222190134</v>
      </c>
      <c r="D16" s="20" t="s">
        <v>647</v>
      </c>
      <c r="E16" s="27" t="s">
        <v>648</v>
      </c>
      <c r="F16" s="20" t="s">
        <v>649</v>
      </c>
      <c r="G16" s="20" t="s">
        <v>23</v>
      </c>
      <c r="H16" s="19" t="s">
        <v>650</v>
      </c>
      <c r="I16" s="19" t="s">
        <v>425</v>
      </c>
      <c r="J16" s="42">
        <f t="shared" si="0"/>
        <v>62.833333333333336</v>
      </c>
      <c r="K16" s="44">
        <f t="shared" si="1"/>
        <v>6.2833333333333332</v>
      </c>
      <c r="L16" s="19" t="s">
        <v>651</v>
      </c>
      <c r="M16" s="19" t="s">
        <v>652</v>
      </c>
      <c r="N16" s="42">
        <f t="shared" si="6"/>
        <v>69.909090909090907</v>
      </c>
      <c r="O16" s="42">
        <f t="shared" si="2"/>
        <v>13.981818181818181</v>
      </c>
      <c r="P16" s="28">
        <v>0</v>
      </c>
      <c r="Q16" s="29">
        <v>0</v>
      </c>
      <c r="R16" s="29">
        <v>25</v>
      </c>
      <c r="S16" s="29"/>
      <c r="T16" s="30">
        <v>0</v>
      </c>
      <c r="U16" s="46">
        <f t="shared" si="3"/>
        <v>0</v>
      </c>
      <c r="V16" s="46">
        <f t="shared" si="4"/>
        <v>25</v>
      </c>
      <c r="W16" s="29">
        <v>0</v>
      </c>
      <c r="X16" s="31">
        <v>8</v>
      </c>
      <c r="Y16" s="29">
        <v>5</v>
      </c>
      <c r="Z16" s="32">
        <f t="shared" si="5"/>
        <v>58.265151515151516</v>
      </c>
    </row>
    <row r="17" spans="1:26" ht="34.5">
      <c r="A17" s="19">
        <v>15</v>
      </c>
      <c r="B17" s="33">
        <v>160525</v>
      </c>
      <c r="C17" s="33">
        <v>1222190151</v>
      </c>
      <c r="D17" s="34" t="s">
        <v>152</v>
      </c>
      <c r="E17" s="35" t="s">
        <v>153</v>
      </c>
      <c r="F17" s="34" t="s">
        <v>154</v>
      </c>
      <c r="G17" s="20" t="s">
        <v>23</v>
      </c>
      <c r="H17" s="33" t="s">
        <v>691</v>
      </c>
      <c r="I17" s="33" t="s">
        <v>371</v>
      </c>
      <c r="J17" s="42">
        <f t="shared" si="0"/>
        <v>63.333333333333336</v>
      </c>
      <c r="K17" s="44">
        <f t="shared" si="1"/>
        <v>6.3333333333333339</v>
      </c>
      <c r="L17" s="33" t="s">
        <v>692</v>
      </c>
      <c r="M17" s="33" t="s">
        <v>380</v>
      </c>
      <c r="N17" s="42">
        <f t="shared" si="6"/>
        <v>63.35</v>
      </c>
      <c r="O17" s="42">
        <f t="shared" si="2"/>
        <v>12.67</v>
      </c>
      <c r="P17" s="36">
        <v>30</v>
      </c>
      <c r="Q17" s="37">
        <v>35</v>
      </c>
      <c r="R17" s="37">
        <v>0</v>
      </c>
      <c r="S17" s="37"/>
      <c r="T17" s="30">
        <v>0</v>
      </c>
      <c r="U17" s="46">
        <f t="shared" si="3"/>
        <v>0</v>
      </c>
      <c r="V17" s="46">
        <f t="shared" si="4"/>
        <v>35</v>
      </c>
      <c r="W17" s="37">
        <v>0</v>
      </c>
      <c r="X17" s="38">
        <v>8.7142857142857135</v>
      </c>
      <c r="Y17" s="37">
        <v>5</v>
      </c>
      <c r="Z17" s="32">
        <f t="shared" si="5"/>
        <v>67.717619047619053</v>
      </c>
    </row>
    <row r="18" spans="1:26" ht="34.5">
      <c r="A18" s="19">
        <v>16</v>
      </c>
      <c r="B18" s="33">
        <v>163581</v>
      </c>
      <c r="C18" s="33">
        <v>1222190170</v>
      </c>
      <c r="D18" s="20" t="s">
        <v>712</v>
      </c>
      <c r="E18" s="35" t="s">
        <v>713</v>
      </c>
      <c r="F18" s="20" t="s">
        <v>714</v>
      </c>
      <c r="G18" s="20" t="s">
        <v>23</v>
      </c>
      <c r="H18" s="19">
        <v>2046</v>
      </c>
      <c r="I18" s="19">
        <v>2900</v>
      </c>
      <c r="J18" s="42">
        <f t="shared" si="0"/>
        <v>70.551724137931032</v>
      </c>
      <c r="K18" s="44">
        <f t="shared" si="1"/>
        <v>7.0551724137931036</v>
      </c>
      <c r="L18" s="19">
        <v>1706</v>
      </c>
      <c r="M18" s="19">
        <v>2400</v>
      </c>
      <c r="N18" s="42">
        <f t="shared" si="6"/>
        <v>71.083333333333329</v>
      </c>
      <c r="O18" s="42">
        <f t="shared" si="2"/>
        <v>14.216666666666665</v>
      </c>
      <c r="P18" s="36">
        <v>30</v>
      </c>
      <c r="Q18" s="37">
        <v>35</v>
      </c>
      <c r="R18" s="37">
        <v>0</v>
      </c>
      <c r="S18" s="37"/>
      <c r="T18" s="30">
        <v>0</v>
      </c>
      <c r="U18" s="46">
        <f t="shared" si="3"/>
        <v>0</v>
      </c>
      <c r="V18" s="46">
        <f t="shared" si="4"/>
        <v>35</v>
      </c>
      <c r="W18" s="37">
        <v>0</v>
      </c>
      <c r="X18" s="38" t="s">
        <v>393</v>
      </c>
      <c r="Y18" s="37">
        <v>0</v>
      </c>
      <c r="Z18" s="32" t="e">
        <f t="shared" si="5"/>
        <v>#VALUE!</v>
      </c>
    </row>
    <row r="19" spans="1:26" ht="34.5">
      <c r="A19" s="19">
        <v>17</v>
      </c>
      <c r="B19" s="19">
        <v>160786</v>
      </c>
      <c r="C19" s="19">
        <v>1222190196</v>
      </c>
      <c r="D19" s="20" t="s">
        <v>755</v>
      </c>
      <c r="E19" s="27" t="s">
        <v>756</v>
      </c>
      <c r="F19" s="20" t="s">
        <v>757</v>
      </c>
      <c r="G19" s="20" t="s">
        <v>23</v>
      </c>
      <c r="H19" s="19" t="s">
        <v>758</v>
      </c>
      <c r="I19" s="19" t="s">
        <v>377</v>
      </c>
      <c r="J19" s="42">
        <f t="shared" si="0"/>
        <v>58.413793103448278</v>
      </c>
      <c r="K19" s="44">
        <f t="shared" si="1"/>
        <v>5.8413793103448279</v>
      </c>
      <c r="L19" s="19" t="s">
        <v>759</v>
      </c>
      <c r="M19" s="19" t="s">
        <v>398</v>
      </c>
      <c r="N19" s="42">
        <f t="shared" si="6"/>
        <v>60</v>
      </c>
      <c r="O19" s="42">
        <f t="shared" si="2"/>
        <v>12</v>
      </c>
      <c r="P19" s="28">
        <v>30</v>
      </c>
      <c r="Q19" s="29">
        <v>35</v>
      </c>
      <c r="R19" s="29">
        <v>0</v>
      </c>
      <c r="S19" s="29"/>
      <c r="T19" s="30">
        <v>0</v>
      </c>
      <c r="U19" s="46">
        <f t="shared" si="3"/>
        <v>0</v>
      </c>
      <c r="V19" s="46">
        <f t="shared" si="4"/>
        <v>35</v>
      </c>
      <c r="W19" s="29">
        <v>0</v>
      </c>
      <c r="X19" s="31">
        <v>5</v>
      </c>
      <c r="Y19" s="29">
        <v>0</v>
      </c>
      <c r="Z19" s="32">
        <f t="shared" si="5"/>
        <v>57.841379310344827</v>
      </c>
    </row>
    <row r="20" spans="1:26" ht="23.25">
      <c r="A20" s="19">
        <v>18</v>
      </c>
      <c r="B20" s="19">
        <v>162116</v>
      </c>
      <c r="C20" s="19">
        <v>1222190210</v>
      </c>
      <c r="D20" s="20" t="s">
        <v>794</v>
      </c>
      <c r="E20" s="27" t="s">
        <v>795</v>
      </c>
      <c r="F20" s="20" t="s">
        <v>796</v>
      </c>
      <c r="G20" s="20" t="s">
        <v>23</v>
      </c>
      <c r="H20" s="19" t="s">
        <v>797</v>
      </c>
      <c r="I20" s="19" t="s">
        <v>378</v>
      </c>
      <c r="J20" s="42">
        <f t="shared" si="0"/>
        <v>71.379310344827587</v>
      </c>
      <c r="K20" s="44">
        <f t="shared" si="1"/>
        <v>7.1379310344827589</v>
      </c>
      <c r="L20" s="19" t="s">
        <v>798</v>
      </c>
      <c r="M20" s="19" t="s">
        <v>398</v>
      </c>
      <c r="N20" s="42">
        <f t="shared" si="6"/>
        <v>78.291666666666671</v>
      </c>
      <c r="O20" s="42">
        <f t="shared" si="2"/>
        <v>15.658333333333335</v>
      </c>
      <c r="P20" s="28">
        <v>30</v>
      </c>
      <c r="Q20" s="29">
        <v>35</v>
      </c>
      <c r="R20" s="29">
        <v>0</v>
      </c>
      <c r="S20" s="29"/>
      <c r="T20" s="30">
        <v>0</v>
      </c>
      <c r="U20" s="46">
        <f t="shared" si="3"/>
        <v>0</v>
      </c>
      <c r="V20" s="46">
        <f t="shared" si="4"/>
        <v>35</v>
      </c>
      <c r="W20" s="29">
        <v>0</v>
      </c>
      <c r="X20" s="31">
        <v>7.1428571428571432</v>
      </c>
      <c r="Y20" s="29">
        <v>0</v>
      </c>
      <c r="Z20" s="32">
        <f t="shared" si="5"/>
        <v>64.939121510673246</v>
      </c>
    </row>
    <row r="21" spans="1:26" ht="34.5">
      <c r="A21" s="19">
        <v>19</v>
      </c>
      <c r="B21" s="19">
        <v>160042</v>
      </c>
      <c r="C21" s="19">
        <v>1222190220</v>
      </c>
      <c r="D21" s="20" t="s">
        <v>181</v>
      </c>
      <c r="E21" s="27" t="s">
        <v>805</v>
      </c>
      <c r="F21" s="20" t="s">
        <v>806</v>
      </c>
      <c r="G21" s="20" t="s">
        <v>23</v>
      </c>
      <c r="H21" s="19" t="s">
        <v>807</v>
      </c>
      <c r="I21" s="19" t="s">
        <v>398</v>
      </c>
      <c r="J21" s="42">
        <f t="shared" si="0"/>
        <v>72.333333333333329</v>
      </c>
      <c r="K21" s="44">
        <f t="shared" si="1"/>
        <v>7.2333333333333325</v>
      </c>
      <c r="L21" s="19" t="s">
        <v>808</v>
      </c>
      <c r="M21" s="19" t="s">
        <v>380</v>
      </c>
      <c r="N21" s="42">
        <f t="shared" si="6"/>
        <v>72.7</v>
      </c>
      <c r="O21" s="42">
        <f t="shared" si="2"/>
        <v>14.540000000000001</v>
      </c>
      <c r="P21" s="28"/>
      <c r="Q21" s="29"/>
      <c r="R21" s="29"/>
      <c r="S21" s="29"/>
      <c r="T21" s="30" t="s">
        <v>59</v>
      </c>
      <c r="U21" s="46">
        <f t="shared" si="3"/>
        <v>20.8</v>
      </c>
      <c r="V21" s="46">
        <f t="shared" si="4"/>
        <v>20.8</v>
      </c>
      <c r="W21" s="29"/>
      <c r="X21" s="31" t="s">
        <v>393</v>
      </c>
      <c r="Y21" s="29">
        <v>0</v>
      </c>
      <c r="Z21" s="32" t="e">
        <f t="shared" si="5"/>
        <v>#VALUE!</v>
      </c>
    </row>
    <row r="22" spans="1:26" ht="23.25">
      <c r="A22" s="19">
        <v>20</v>
      </c>
      <c r="B22" s="19">
        <v>162145</v>
      </c>
      <c r="C22" s="19">
        <v>1222190242</v>
      </c>
      <c r="D22" s="20" t="s">
        <v>203</v>
      </c>
      <c r="E22" s="27" t="s">
        <v>204</v>
      </c>
      <c r="F22" s="20" t="s">
        <v>205</v>
      </c>
      <c r="G22" s="20" t="s">
        <v>23</v>
      </c>
      <c r="H22" s="19" t="s">
        <v>855</v>
      </c>
      <c r="I22" s="19" t="s">
        <v>378</v>
      </c>
      <c r="J22" s="42">
        <f t="shared" si="0"/>
        <v>56.172413793103445</v>
      </c>
      <c r="K22" s="44">
        <f t="shared" si="1"/>
        <v>5.6172413793103448</v>
      </c>
      <c r="L22" s="19" t="s">
        <v>856</v>
      </c>
      <c r="M22" s="19" t="s">
        <v>380</v>
      </c>
      <c r="N22" s="42">
        <f t="shared" si="6"/>
        <v>62.05</v>
      </c>
      <c r="O22" s="42">
        <f t="shared" si="2"/>
        <v>12.41</v>
      </c>
      <c r="P22" s="28">
        <v>30</v>
      </c>
      <c r="Q22" s="29">
        <v>35</v>
      </c>
      <c r="R22" s="29">
        <v>0</v>
      </c>
      <c r="S22" s="29"/>
      <c r="T22" s="30">
        <v>0</v>
      </c>
      <c r="U22" s="46">
        <f t="shared" si="3"/>
        <v>0</v>
      </c>
      <c r="V22" s="46">
        <f t="shared" si="4"/>
        <v>35</v>
      </c>
      <c r="W22" s="29">
        <v>0</v>
      </c>
      <c r="X22" s="31">
        <v>6.8571428571428568</v>
      </c>
      <c r="Y22" s="29">
        <v>5</v>
      </c>
      <c r="Z22" s="32">
        <f t="shared" si="5"/>
        <v>64.884384236453201</v>
      </c>
    </row>
    <row r="23" spans="1:26" ht="23.25">
      <c r="A23" s="19">
        <v>21</v>
      </c>
      <c r="B23" s="33">
        <v>163900</v>
      </c>
      <c r="C23" s="33">
        <v>1222190251</v>
      </c>
      <c r="D23" s="34" t="s">
        <v>878</v>
      </c>
      <c r="E23" s="35" t="s">
        <v>879</v>
      </c>
      <c r="F23" s="34" t="s">
        <v>880</v>
      </c>
      <c r="G23" s="34" t="s">
        <v>23</v>
      </c>
      <c r="H23" s="33" t="s">
        <v>881</v>
      </c>
      <c r="I23" s="33" t="s">
        <v>378</v>
      </c>
      <c r="J23" s="42">
        <f t="shared" si="0"/>
        <v>61.310344827586206</v>
      </c>
      <c r="K23" s="44">
        <f t="shared" si="1"/>
        <v>6.1310344827586203</v>
      </c>
      <c r="L23" s="33" t="s">
        <v>882</v>
      </c>
      <c r="M23" s="33" t="s">
        <v>432</v>
      </c>
      <c r="N23" s="42">
        <f t="shared" si="6"/>
        <v>57.1</v>
      </c>
      <c r="O23" s="42">
        <f t="shared" si="2"/>
        <v>11.42</v>
      </c>
      <c r="P23" s="36">
        <v>30</v>
      </c>
      <c r="Q23" s="37">
        <v>35</v>
      </c>
      <c r="R23" s="37">
        <v>0</v>
      </c>
      <c r="S23" s="37"/>
      <c r="T23" s="30">
        <v>0</v>
      </c>
      <c r="U23" s="46">
        <f t="shared" si="3"/>
        <v>0</v>
      </c>
      <c r="V23" s="46">
        <f t="shared" si="4"/>
        <v>35</v>
      </c>
      <c r="W23" s="37">
        <v>0</v>
      </c>
      <c r="X23" s="38">
        <v>6</v>
      </c>
      <c r="Y23" s="37">
        <v>5</v>
      </c>
      <c r="Z23" s="32">
        <f t="shared" si="5"/>
        <v>63.551034482758624</v>
      </c>
    </row>
    <row r="24" spans="1:26" ht="34.5">
      <c r="A24" s="19">
        <v>22</v>
      </c>
      <c r="B24" s="19">
        <v>160174</v>
      </c>
      <c r="C24" s="19">
        <v>1222190261</v>
      </c>
      <c r="D24" s="20" t="s">
        <v>217</v>
      </c>
      <c r="E24" s="27" t="s">
        <v>218</v>
      </c>
      <c r="F24" s="20" t="s">
        <v>219</v>
      </c>
      <c r="G24" s="20" t="s">
        <v>23</v>
      </c>
      <c r="H24" s="19" t="s">
        <v>897</v>
      </c>
      <c r="I24" s="19" t="s">
        <v>378</v>
      </c>
      <c r="J24" s="42">
        <f t="shared" si="0"/>
        <v>51</v>
      </c>
      <c r="K24" s="44">
        <f t="shared" si="1"/>
        <v>5.0999999999999996</v>
      </c>
      <c r="L24" s="19" t="s">
        <v>898</v>
      </c>
      <c r="M24" s="19" t="s">
        <v>380</v>
      </c>
      <c r="N24" s="42">
        <f t="shared" si="6"/>
        <v>62.6</v>
      </c>
      <c r="O24" s="42">
        <f t="shared" si="2"/>
        <v>12.52</v>
      </c>
      <c r="P24" s="28">
        <v>0</v>
      </c>
      <c r="Q24" s="29">
        <v>0</v>
      </c>
      <c r="R24" s="29">
        <v>0</v>
      </c>
      <c r="S24" s="29"/>
      <c r="T24" s="30" t="s">
        <v>54</v>
      </c>
      <c r="U24" s="46">
        <f t="shared" si="3"/>
        <v>22.400000000000002</v>
      </c>
      <c r="V24" s="46">
        <f t="shared" si="4"/>
        <v>22.400000000000002</v>
      </c>
      <c r="W24" s="29">
        <v>0</v>
      </c>
      <c r="X24" s="31">
        <v>4.8571428571428568</v>
      </c>
      <c r="Y24" s="29">
        <v>5</v>
      </c>
      <c r="Z24" s="32">
        <f t="shared" si="5"/>
        <v>49.877142857142864</v>
      </c>
    </row>
    <row r="25" spans="1:26" ht="23.25">
      <c r="A25" s="19">
        <v>23</v>
      </c>
      <c r="B25" s="33">
        <v>163324</v>
      </c>
      <c r="C25" s="33">
        <v>1222190264</v>
      </c>
      <c r="D25" s="34" t="s">
        <v>903</v>
      </c>
      <c r="E25" s="35" t="s">
        <v>904</v>
      </c>
      <c r="F25" s="34" t="s">
        <v>905</v>
      </c>
      <c r="G25" s="34" t="s">
        <v>23</v>
      </c>
      <c r="H25" s="33" t="s">
        <v>906</v>
      </c>
      <c r="I25" s="33" t="s">
        <v>378</v>
      </c>
      <c r="J25" s="42">
        <f t="shared" si="0"/>
        <v>57.724137931034484</v>
      </c>
      <c r="K25" s="44">
        <f t="shared" si="1"/>
        <v>5.772413793103448</v>
      </c>
      <c r="L25" s="33" t="s">
        <v>492</v>
      </c>
      <c r="M25" s="33" t="s">
        <v>565</v>
      </c>
      <c r="N25" s="42">
        <f t="shared" si="6"/>
        <v>64.357142857142861</v>
      </c>
      <c r="O25" s="42">
        <f t="shared" si="2"/>
        <v>12.871428571428572</v>
      </c>
      <c r="P25" s="28">
        <v>30</v>
      </c>
      <c r="Q25" s="37">
        <v>0</v>
      </c>
      <c r="R25" s="37">
        <v>0</v>
      </c>
      <c r="S25" s="37"/>
      <c r="T25" s="30" t="s">
        <v>31</v>
      </c>
      <c r="U25" s="46">
        <f t="shared" si="3"/>
        <v>25.6</v>
      </c>
      <c r="V25" s="46">
        <f t="shared" si="4"/>
        <v>30</v>
      </c>
      <c r="W25" s="37">
        <v>0</v>
      </c>
      <c r="X25" s="38">
        <v>6.4285714285714288</v>
      </c>
      <c r="Y25" s="37">
        <v>5</v>
      </c>
      <c r="Z25" s="32">
        <f t="shared" si="5"/>
        <v>60.072413793103451</v>
      </c>
    </row>
    <row r="26" spans="1:26" ht="23.25">
      <c r="A26" s="19">
        <v>24</v>
      </c>
      <c r="B26" s="19">
        <v>164149</v>
      </c>
      <c r="C26" s="19">
        <v>1222190276</v>
      </c>
      <c r="D26" s="20" t="s">
        <v>227</v>
      </c>
      <c r="E26" s="27" t="s">
        <v>228</v>
      </c>
      <c r="F26" s="20" t="s">
        <v>229</v>
      </c>
      <c r="G26" s="20" t="s">
        <v>23</v>
      </c>
      <c r="H26" s="19" t="s">
        <v>935</v>
      </c>
      <c r="I26" s="19" t="s">
        <v>398</v>
      </c>
      <c r="J26" s="42">
        <f t="shared" si="0"/>
        <v>59.333333333333336</v>
      </c>
      <c r="K26" s="44">
        <f t="shared" si="1"/>
        <v>5.9333333333333336</v>
      </c>
      <c r="L26" s="19" t="s">
        <v>936</v>
      </c>
      <c r="M26" s="19" t="s">
        <v>373</v>
      </c>
      <c r="N26" s="42">
        <f t="shared" si="6"/>
        <v>64.533333333333331</v>
      </c>
      <c r="O26" s="42">
        <f t="shared" si="2"/>
        <v>12.906666666666666</v>
      </c>
      <c r="P26" s="36">
        <v>0</v>
      </c>
      <c r="Q26" s="37">
        <v>0</v>
      </c>
      <c r="R26" s="37">
        <v>0</v>
      </c>
      <c r="S26" s="37"/>
      <c r="T26" s="30" t="s">
        <v>232</v>
      </c>
      <c r="U26" s="46">
        <f t="shared" si="3"/>
        <v>19.731999999999999</v>
      </c>
      <c r="V26" s="46">
        <f t="shared" si="4"/>
        <v>19.731999999999999</v>
      </c>
      <c r="W26" s="37">
        <v>0</v>
      </c>
      <c r="X26" s="38" t="s">
        <v>393</v>
      </c>
      <c r="Y26" s="37">
        <v>5</v>
      </c>
      <c r="Z26" s="32" t="e">
        <f t="shared" si="5"/>
        <v>#VALUE!</v>
      </c>
    </row>
    <row r="27" spans="1:26" ht="23.25">
      <c r="A27" s="19">
        <v>25</v>
      </c>
      <c r="B27" s="19">
        <v>160978</v>
      </c>
      <c r="C27" s="19">
        <v>1222190278</v>
      </c>
      <c r="D27" s="20" t="s">
        <v>233</v>
      </c>
      <c r="E27" s="27" t="s">
        <v>236</v>
      </c>
      <c r="F27" s="20" t="s">
        <v>237</v>
      </c>
      <c r="G27" s="20" t="s">
        <v>23</v>
      </c>
      <c r="H27" s="19" t="s">
        <v>938</v>
      </c>
      <c r="I27" s="19" t="s">
        <v>371</v>
      </c>
      <c r="J27" s="42">
        <f t="shared" si="0"/>
        <v>65.8</v>
      </c>
      <c r="K27" s="44">
        <f t="shared" si="1"/>
        <v>6.58</v>
      </c>
      <c r="L27" s="19" t="s">
        <v>939</v>
      </c>
      <c r="M27" s="19" t="s">
        <v>385</v>
      </c>
      <c r="N27" s="42">
        <f t="shared" si="6"/>
        <v>60.730769230769234</v>
      </c>
      <c r="O27" s="42">
        <f t="shared" si="2"/>
        <v>12.146153846153847</v>
      </c>
      <c r="P27" s="28"/>
      <c r="Q27" s="29"/>
      <c r="R27" s="29"/>
      <c r="S27" s="29"/>
      <c r="T27" s="30" t="s">
        <v>59</v>
      </c>
      <c r="U27" s="46">
        <f t="shared" si="3"/>
        <v>20.8</v>
      </c>
      <c r="V27" s="46">
        <f t="shared" si="4"/>
        <v>20.8</v>
      </c>
      <c r="W27" s="29"/>
      <c r="X27" s="31">
        <v>4.8571428571428568</v>
      </c>
      <c r="Y27" s="29">
        <v>0</v>
      </c>
      <c r="Z27" s="32">
        <f t="shared" si="5"/>
        <v>44.383296703296708</v>
      </c>
    </row>
    <row r="28" spans="1:26" ht="23.25">
      <c r="A28" s="19">
        <v>26</v>
      </c>
      <c r="B28" s="33">
        <v>164678</v>
      </c>
      <c r="C28" s="33">
        <v>1222190283</v>
      </c>
      <c r="D28" s="34" t="s">
        <v>947</v>
      </c>
      <c r="E28" s="35" t="s">
        <v>948</v>
      </c>
      <c r="F28" s="34" t="s">
        <v>949</v>
      </c>
      <c r="G28" s="34" t="s">
        <v>23</v>
      </c>
      <c r="H28" s="33" t="s">
        <v>579</v>
      </c>
      <c r="I28" s="33" t="s">
        <v>377</v>
      </c>
      <c r="J28" s="42">
        <f t="shared" si="0"/>
        <v>71.448275862068968</v>
      </c>
      <c r="K28" s="44">
        <f t="shared" si="1"/>
        <v>7.1448275862068966</v>
      </c>
      <c r="L28" s="33" t="s">
        <v>950</v>
      </c>
      <c r="M28" s="33" t="s">
        <v>405</v>
      </c>
      <c r="N28" s="42">
        <f t="shared" si="6"/>
        <v>55.3125</v>
      </c>
      <c r="O28" s="42">
        <f t="shared" si="2"/>
        <v>11.0625</v>
      </c>
      <c r="P28" s="36">
        <v>0</v>
      </c>
      <c r="Q28" s="37">
        <v>0</v>
      </c>
      <c r="R28" s="37">
        <v>25</v>
      </c>
      <c r="S28" s="37"/>
      <c r="T28" s="30">
        <v>0</v>
      </c>
      <c r="U28" s="46">
        <f t="shared" si="3"/>
        <v>0</v>
      </c>
      <c r="V28" s="46">
        <f t="shared" si="4"/>
        <v>25</v>
      </c>
      <c r="W28" s="37">
        <v>0</v>
      </c>
      <c r="X28" s="38" t="s">
        <v>393</v>
      </c>
      <c r="Y28" s="37">
        <v>5</v>
      </c>
      <c r="Z28" s="32" t="e">
        <f t="shared" si="5"/>
        <v>#VALUE!</v>
      </c>
    </row>
    <row r="29" spans="1:26" ht="23.25">
      <c r="A29" s="19">
        <v>27</v>
      </c>
      <c r="B29" s="33">
        <v>163095</v>
      </c>
      <c r="C29" s="33">
        <v>1222190284</v>
      </c>
      <c r="D29" s="34" t="s">
        <v>951</v>
      </c>
      <c r="E29" s="35" t="s">
        <v>952</v>
      </c>
      <c r="F29" s="34" t="s">
        <v>296</v>
      </c>
      <c r="G29" s="34" t="s">
        <v>23</v>
      </c>
      <c r="H29" s="33" t="s">
        <v>953</v>
      </c>
      <c r="I29" s="33" t="s">
        <v>378</v>
      </c>
      <c r="J29" s="42">
        <f t="shared" si="0"/>
        <v>67.758620689655174</v>
      </c>
      <c r="K29" s="44">
        <f t="shared" si="1"/>
        <v>6.7758620689655178</v>
      </c>
      <c r="L29" s="33" t="s">
        <v>386</v>
      </c>
      <c r="M29" s="33" t="s">
        <v>386</v>
      </c>
      <c r="N29" s="42" t="e">
        <f t="shared" si="6"/>
        <v>#VALUE!</v>
      </c>
      <c r="O29" s="42" t="e">
        <f t="shared" si="2"/>
        <v>#VALUE!</v>
      </c>
      <c r="P29" s="36">
        <v>0</v>
      </c>
      <c r="Q29" s="37">
        <v>35</v>
      </c>
      <c r="R29" s="37">
        <v>0</v>
      </c>
      <c r="S29" s="37"/>
      <c r="T29" s="30">
        <v>0</v>
      </c>
      <c r="U29" s="46">
        <f t="shared" si="3"/>
        <v>0</v>
      </c>
      <c r="V29" s="46">
        <f t="shared" si="4"/>
        <v>35</v>
      </c>
      <c r="W29" s="37">
        <v>0</v>
      </c>
      <c r="X29" s="38">
        <v>8</v>
      </c>
      <c r="Y29" s="37">
        <v>0</v>
      </c>
      <c r="Z29" s="32" t="e">
        <f t="shared" si="5"/>
        <v>#VALUE!</v>
      </c>
    </row>
    <row r="30" spans="1:26" ht="34.5">
      <c r="A30" s="19">
        <v>28</v>
      </c>
      <c r="B30" s="33">
        <v>161896</v>
      </c>
      <c r="C30" s="33">
        <v>1222190302</v>
      </c>
      <c r="D30" s="34" t="s">
        <v>980</v>
      </c>
      <c r="E30" s="35" t="s">
        <v>981</v>
      </c>
      <c r="F30" s="34" t="s">
        <v>982</v>
      </c>
      <c r="G30" s="34" t="s">
        <v>23</v>
      </c>
      <c r="H30" s="33" t="s">
        <v>983</v>
      </c>
      <c r="I30" s="33" t="s">
        <v>378</v>
      </c>
      <c r="J30" s="42">
        <f t="shared" si="0"/>
        <v>66.65517241379311</v>
      </c>
      <c r="K30" s="44">
        <f t="shared" si="1"/>
        <v>6.6655172413793107</v>
      </c>
      <c r="L30" s="33" t="s">
        <v>984</v>
      </c>
      <c r="M30" s="33" t="s">
        <v>373</v>
      </c>
      <c r="N30" s="42">
        <f t="shared" si="6"/>
        <v>72.577777777777783</v>
      </c>
      <c r="O30" s="42">
        <f t="shared" si="2"/>
        <v>14.515555555555556</v>
      </c>
      <c r="P30" s="36">
        <v>30</v>
      </c>
      <c r="Q30" s="37">
        <v>35</v>
      </c>
      <c r="R30" s="37">
        <v>0</v>
      </c>
      <c r="S30" s="37"/>
      <c r="T30" s="30" t="s">
        <v>59</v>
      </c>
      <c r="U30" s="46">
        <f t="shared" si="3"/>
        <v>20.8</v>
      </c>
      <c r="V30" s="46">
        <f t="shared" si="4"/>
        <v>35</v>
      </c>
      <c r="W30" s="37">
        <v>0</v>
      </c>
      <c r="X30" s="38">
        <v>7.8571428571428568</v>
      </c>
      <c r="Y30" s="37">
        <v>5</v>
      </c>
      <c r="Z30" s="32">
        <f t="shared" si="5"/>
        <v>69.038215654077732</v>
      </c>
    </row>
    <row r="31" spans="1:26" ht="23.25">
      <c r="A31" s="19">
        <v>29</v>
      </c>
      <c r="B31" s="19">
        <v>161575</v>
      </c>
      <c r="C31" s="19">
        <v>1222190308</v>
      </c>
      <c r="D31" s="20" t="s">
        <v>997</v>
      </c>
      <c r="E31" s="27" t="s">
        <v>998</v>
      </c>
      <c r="F31" s="20" t="s">
        <v>700</v>
      </c>
      <c r="G31" s="20" t="s">
        <v>23</v>
      </c>
      <c r="H31" s="19" t="s">
        <v>577</v>
      </c>
      <c r="I31" s="19" t="s">
        <v>377</v>
      </c>
      <c r="J31" s="42">
        <f t="shared" si="0"/>
        <v>64.068965517241381</v>
      </c>
      <c r="K31" s="44">
        <f t="shared" si="1"/>
        <v>6.4068965517241381</v>
      </c>
      <c r="L31" s="19" t="s">
        <v>958</v>
      </c>
      <c r="M31" s="19" t="s">
        <v>380</v>
      </c>
      <c r="N31" s="42">
        <f t="shared" si="6"/>
        <v>70</v>
      </c>
      <c r="O31" s="42">
        <f t="shared" si="2"/>
        <v>14</v>
      </c>
      <c r="P31" s="28">
        <v>0</v>
      </c>
      <c r="Q31" s="29">
        <v>0</v>
      </c>
      <c r="R31" s="29">
        <v>0</v>
      </c>
      <c r="S31" s="29"/>
      <c r="T31" s="30" t="s">
        <v>312</v>
      </c>
      <c r="U31" s="46">
        <f t="shared" si="3"/>
        <v>18.132000000000001</v>
      </c>
      <c r="V31" s="46">
        <f t="shared" si="4"/>
        <v>18.132000000000001</v>
      </c>
      <c r="W31" s="29">
        <v>0</v>
      </c>
      <c r="X31" s="31" t="s">
        <v>393</v>
      </c>
      <c r="Y31" s="29">
        <v>5</v>
      </c>
      <c r="Z31" s="32" t="e">
        <f t="shared" si="5"/>
        <v>#VALUE!</v>
      </c>
    </row>
    <row r="32" spans="1:26" ht="23.25">
      <c r="A32" s="19">
        <v>30</v>
      </c>
      <c r="B32" s="33">
        <v>160887</v>
      </c>
      <c r="C32" s="33">
        <v>1222190344</v>
      </c>
      <c r="D32" s="34" t="s">
        <v>303</v>
      </c>
      <c r="E32" s="35" t="s">
        <v>304</v>
      </c>
      <c r="F32" s="34" t="s">
        <v>305</v>
      </c>
      <c r="G32" s="34" t="s">
        <v>23</v>
      </c>
      <c r="H32" s="33" t="s">
        <v>1086</v>
      </c>
      <c r="I32" s="33" t="s">
        <v>378</v>
      </c>
      <c r="J32" s="42">
        <f t="shared" si="0"/>
        <v>69.241379310344826</v>
      </c>
      <c r="K32" s="44">
        <f t="shared" si="1"/>
        <v>6.9241379310344824</v>
      </c>
      <c r="L32" s="33" t="s">
        <v>675</v>
      </c>
      <c r="M32" s="33" t="s">
        <v>398</v>
      </c>
      <c r="N32" s="42">
        <f t="shared" si="6"/>
        <v>69.875</v>
      </c>
      <c r="O32" s="42">
        <f t="shared" si="2"/>
        <v>13.975</v>
      </c>
      <c r="P32" s="36">
        <v>30</v>
      </c>
      <c r="Q32" s="37">
        <v>0</v>
      </c>
      <c r="R32" s="37">
        <v>0</v>
      </c>
      <c r="S32" s="37"/>
      <c r="T32" s="30">
        <v>0</v>
      </c>
      <c r="U32" s="46">
        <f t="shared" si="3"/>
        <v>0</v>
      </c>
      <c r="V32" s="46">
        <f t="shared" si="4"/>
        <v>30</v>
      </c>
      <c r="W32" s="37">
        <v>0</v>
      </c>
      <c r="X32" s="38">
        <v>5.7142857142857144</v>
      </c>
      <c r="Y32" s="37">
        <v>0</v>
      </c>
      <c r="Z32" s="32">
        <f t="shared" si="5"/>
        <v>56.613423645320196</v>
      </c>
    </row>
    <row r="33" spans="1:26" ht="23.25">
      <c r="A33" s="19">
        <v>31</v>
      </c>
      <c r="B33" s="19">
        <v>165112</v>
      </c>
      <c r="C33" s="19">
        <v>1222190367</v>
      </c>
      <c r="D33" s="20" t="s">
        <v>1151</v>
      </c>
      <c r="E33" s="27" t="s">
        <v>1152</v>
      </c>
      <c r="F33" s="20" t="s">
        <v>1153</v>
      </c>
      <c r="G33" s="20" t="s">
        <v>23</v>
      </c>
      <c r="H33" s="19" t="s">
        <v>1154</v>
      </c>
      <c r="I33" s="19" t="s">
        <v>378</v>
      </c>
      <c r="J33" s="42">
        <f t="shared" si="0"/>
        <v>83.620689655172413</v>
      </c>
      <c r="K33" s="44">
        <f t="shared" si="1"/>
        <v>8.362068965517242</v>
      </c>
      <c r="L33" s="19" t="s">
        <v>1155</v>
      </c>
      <c r="M33" s="19" t="s">
        <v>380</v>
      </c>
      <c r="N33" s="42">
        <f t="shared" si="6"/>
        <v>79.099999999999994</v>
      </c>
      <c r="O33" s="42">
        <f t="shared" si="2"/>
        <v>15.819999999999999</v>
      </c>
      <c r="P33" s="28">
        <v>0</v>
      </c>
      <c r="Q33" s="29">
        <v>35</v>
      </c>
      <c r="R33" s="29">
        <v>0</v>
      </c>
      <c r="S33" s="29"/>
      <c r="T33" s="30">
        <v>0</v>
      </c>
      <c r="U33" s="46">
        <f t="shared" si="3"/>
        <v>0</v>
      </c>
      <c r="V33" s="46">
        <f t="shared" si="4"/>
        <v>35</v>
      </c>
      <c r="W33" s="29">
        <v>0</v>
      </c>
      <c r="X33" s="31" t="s">
        <v>393</v>
      </c>
      <c r="Y33" s="29">
        <v>0</v>
      </c>
      <c r="Z33" s="32" t="e">
        <f t="shared" si="5"/>
        <v>#VALUE!</v>
      </c>
    </row>
    <row r="34" spans="1:26" ht="23.25">
      <c r="A34" s="19">
        <v>32</v>
      </c>
      <c r="B34" s="19">
        <v>175605</v>
      </c>
      <c r="C34" s="19">
        <v>1222190374</v>
      </c>
      <c r="D34" s="20" t="s">
        <v>1163</v>
      </c>
      <c r="E34" s="27" t="s">
        <v>1164</v>
      </c>
      <c r="F34" s="20" t="s">
        <v>1165</v>
      </c>
      <c r="G34" s="20" t="s">
        <v>23</v>
      </c>
      <c r="H34" s="19" t="s">
        <v>1166</v>
      </c>
      <c r="I34" s="19" t="s">
        <v>425</v>
      </c>
      <c r="J34" s="42">
        <f t="shared" si="0"/>
        <v>55.25</v>
      </c>
      <c r="K34" s="44">
        <f t="shared" si="1"/>
        <v>5.5250000000000004</v>
      </c>
      <c r="L34" s="19" t="s">
        <v>1167</v>
      </c>
      <c r="M34" s="19" t="s">
        <v>398</v>
      </c>
      <c r="N34" s="42">
        <f t="shared" si="6"/>
        <v>55</v>
      </c>
      <c r="O34" s="42">
        <f t="shared" si="2"/>
        <v>11</v>
      </c>
      <c r="P34" s="28">
        <v>30</v>
      </c>
      <c r="Q34" s="29">
        <v>35</v>
      </c>
      <c r="R34" s="29">
        <v>0</v>
      </c>
      <c r="S34" s="29"/>
      <c r="T34" s="30">
        <v>0</v>
      </c>
      <c r="U34" s="46">
        <f t="shared" si="3"/>
        <v>0</v>
      </c>
      <c r="V34" s="46">
        <f t="shared" si="4"/>
        <v>35</v>
      </c>
      <c r="W34" s="29">
        <v>0</v>
      </c>
      <c r="X34" s="31" t="s">
        <v>393</v>
      </c>
      <c r="Y34" s="29">
        <v>0</v>
      </c>
      <c r="Z34" s="32" t="e">
        <f t="shared" si="5"/>
        <v>#VALUE!</v>
      </c>
    </row>
    <row r="35" spans="1:26" ht="23.25">
      <c r="A35" s="19">
        <v>33</v>
      </c>
      <c r="B35" s="19">
        <v>175952</v>
      </c>
      <c r="C35" s="19">
        <v>1222190379</v>
      </c>
      <c r="D35" s="20" t="s">
        <v>331</v>
      </c>
      <c r="E35" s="27" t="s">
        <v>332</v>
      </c>
      <c r="F35" s="20" t="s">
        <v>333</v>
      </c>
      <c r="G35" s="20" t="s">
        <v>23</v>
      </c>
      <c r="H35" s="19" t="s">
        <v>1177</v>
      </c>
      <c r="I35" s="19" t="s">
        <v>375</v>
      </c>
      <c r="J35" s="42">
        <f t="shared" si="0"/>
        <v>69.714285714285708</v>
      </c>
      <c r="K35" s="44">
        <f t="shared" si="1"/>
        <v>6.9714285714285706</v>
      </c>
      <c r="L35" s="19" t="s">
        <v>1178</v>
      </c>
      <c r="M35" s="19" t="s">
        <v>380</v>
      </c>
      <c r="N35" s="42">
        <f t="shared" si="6"/>
        <v>61.45</v>
      </c>
      <c r="O35" s="42">
        <f t="shared" si="2"/>
        <v>12.290000000000001</v>
      </c>
      <c r="P35" s="28">
        <v>30</v>
      </c>
      <c r="Q35" s="29">
        <v>0</v>
      </c>
      <c r="R35" s="29">
        <v>0</v>
      </c>
      <c r="S35" s="29"/>
      <c r="T35" s="30">
        <v>0</v>
      </c>
      <c r="U35" s="46">
        <f t="shared" si="3"/>
        <v>0</v>
      </c>
      <c r="V35" s="46">
        <f t="shared" si="4"/>
        <v>30</v>
      </c>
      <c r="W35" s="29">
        <v>0</v>
      </c>
      <c r="X35" s="31" t="s">
        <v>393</v>
      </c>
      <c r="Y35" s="29">
        <v>5</v>
      </c>
      <c r="Z35" s="32" t="e">
        <f t="shared" si="5"/>
        <v>#VALUE!</v>
      </c>
    </row>
    <row r="36" spans="1:26" s="54" customFormat="1" ht="129.75" customHeight="1">
      <c r="A36" s="67" t="s">
        <v>1235</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s="54" customFormat="1" ht="23.25" customHeight="1">
      <c r="A37" s="69" t="s">
        <v>1203</v>
      </c>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sheetData>
  <sortState ref="A2:AA112">
    <sortCondition ref="C1"/>
  </sortState>
  <mergeCells count="3">
    <mergeCell ref="A1:Z1"/>
    <mergeCell ref="A36:Z36"/>
    <mergeCell ref="A37:Z37"/>
  </mergeCells>
  <conditionalFormatting sqref="C3:C35">
    <cfRule type="duplicateValues" dxfId="8" priority="9"/>
  </conditionalFormatting>
  <pageMargins left="0.7" right="0.7" top="0.75" bottom="0.75" header="0.3" footer="0.3"/>
  <pageSetup scale="86" orientation="landscape" verticalDpi="0" r:id="rId1"/>
</worksheet>
</file>

<file path=xl/worksheets/sheet13.xml><?xml version="1.0" encoding="utf-8"?>
<worksheet xmlns="http://schemas.openxmlformats.org/spreadsheetml/2006/main" xmlns:r="http://schemas.openxmlformats.org/officeDocument/2006/relationships">
  <dimension ref="A1:W229"/>
  <sheetViews>
    <sheetView topLeftCell="A218" workbookViewId="0">
      <selection activeCell="A228" sqref="A228:V228"/>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0" width="6" style="1" customWidth="1"/>
    <col min="11" max="11" width="5.7109375" style="1" customWidth="1"/>
    <col min="12" max="12" width="5" style="1" customWidth="1"/>
    <col min="13" max="13" width="4.5703125" style="1" customWidth="1"/>
    <col min="14" max="14" width="6.28515625" style="1" customWidth="1"/>
    <col min="15" max="15" width="6.7109375" style="1" customWidth="1"/>
    <col min="16" max="16" width="4.140625" style="1" customWidth="1"/>
    <col min="17" max="17" width="4.85546875" style="1" customWidth="1"/>
    <col min="18" max="18" width="5.85546875" style="1" customWidth="1"/>
    <col min="19" max="19" width="4.85546875" style="1" customWidth="1"/>
    <col min="20" max="20" width="3.85546875" style="1" customWidth="1"/>
    <col min="21" max="21" width="5.42578125" style="53" customWidth="1"/>
    <col min="22" max="22" width="5.7109375" style="1" customWidth="1"/>
    <col min="23" max="23" width="6.28515625" style="1" customWidth="1"/>
    <col min="24" max="16384" width="9.140625" style="1"/>
  </cols>
  <sheetData>
    <row r="1" spans="1:23" s="54" customFormat="1" ht="45.75" customHeight="1">
      <c r="A1" s="66" t="s">
        <v>1209</v>
      </c>
      <c r="B1" s="66"/>
      <c r="C1" s="66"/>
      <c r="D1" s="66"/>
      <c r="E1" s="66"/>
      <c r="F1" s="66"/>
      <c r="G1" s="66"/>
      <c r="H1" s="66"/>
      <c r="I1" s="66"/>
      <c r="J1" s="66"/>
      <c r="K1" s="66"/>
      <c r="L1" s="66"/>
      <c r="M1" s="66"/>
      <c r="N1" s="66"/>
      <c r="O1" s="66"/>
      <c r="P1" s="66"/>
      <c r="Q1" s="66"/>
      <c r="R1" s="66"/>
      <c r="S1" s="66"/>
      <c r="T1" s="66"/>
      <c r="U1" s="66"/>
      <c r="V1" s="66"/>
      <c r="W1" s="66"/>
    </row>
    <row r="2" spans="1:23"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23" t="s">
        <v>1200</v>
      </c>
      <c r="T2" s="50" t="s">
        <v>17</v>
      </c>
      <c r="U2" s="23" t="s">
        <v>365</v>
      </c>
      <c r="V2" s="25" t="s">
        <v>364</v>
      </c>
      <c r="W2" s="25" t="s">
        <v>366</v>
      </c>
    </row>
    <row r="3" spans="1:23" ht="23.25">
      <c r="A3" s="19">
        <v>1</v>
      </c>
      <c r="B3" s="19">
        <v>175772</v>
      </c>
      <c r="C3" s="19">
        <v>1222190001</v>
      </c>
      <c r="D3" s="20" t="s">
        <v>367</v>
      </c>
      <c r="E3" s="20" t="s">
        <v>368</v>
      </c>
      <c r="F3" s="20" t="s">
        <v>369</v>
      </c>
      <c r="G3" s="20" t="s">
        <v>39</v>
      </c>
      <c r="H3" s="19" t="s">
        <v>370</v>
      </c>
      <c r="I3" s="19" t="s">
        <v>371</v>
      </c>
      <c r="J3" s="19">
        <f>(H3*100)/I3</f>
        <v>86.13333333333334</v>
      </c>
      <c r="K3" s="20">
        <f>0.1*J3</f>
        <v>8.6133333333333351</v>
      </c>
      <c r="L3" s="19" t="s">
        <v>372</v>
      </c>
      <c r="M3" s="19" t="s">
        <v>373</v>
      </c>
      <c r="N3" s="19">
        <f>(L3*100)/M3</f>
        <v>76.711111111111109</v>
      </c>
      <c r="O3" s="19">
        <f>0.2*N3</f>
        <v>15.342222222222222</v>
      </c>
      <c r="P3" s="28">
        <v>25</v>
      </c>
      <c r="Q3" s="29">
        <v>0</v>
      </c>
      <c r="R3" s="51">
        <v>0</v>
      </c>
      <c r="S3" s="51">
        <f>R3*0.45</f>
        <v>0</v>
      </c>
      <c r="T3" s="52">
        <f>MAX(P3,Q3,R3,S3)</f>
        <v>25</v>
      </c>
      <c r="U3" s="29">
        <v>5</v>
      </c>
      <c r="V3" s="31">
        <v>6</v>
      </c>
      <c r="W3" s="31">
        <f>K3+O3+T3+U3+V3</f>
        <v>59.955555555555556</v>
      </c>
    </row>
    <row r="4" spans="1:23" ht="23.25">
      <c r="A4" s="19">
        <v>2</v>
      </c>
      <c r="B4" s="33">
        <v>159763</v>
      </c>
      <c r="C4" s="33">
        <v>1222190010</v>
      </c>
      <c r="D4" s="34" t="s">
        <v>25</v>
      </c>
      <c r="E4" s="34" t="s">
        <v>26</v>
      </c>
      <c r="F4" s="34" t="s">
        <v>27</v>
      </c>
      <c r="G4" s="34" t="s">
        <v>28</v>
      </c>
      <c r="H4" s="33" t="s">
        <v>374</v>
      </c>
      <c r="I4" s="33" t="s">
        <v>375</v>
      </c>
      <c r="J4" s="19">
        <f t="shared" ref="J4:J67" si="0">(H4*100)/I4</f>
        <v>74.222222222222229</v>
      </c>
      <c r="K4" s="20">
        <f t="shared" ref="K4:K67" si="1">0.1*J4</f>
        <v>7.4222222222222234</v>
      </c>
      <c r="L4" s="33" t="s">
        <v>376</v>
      </c>
      <c r="M4" s="33" t="s">
        <v>373</v>
      </c>
      <c r="N4" s="19">
        <f t="shared" ref="N4:N67" si="2">(L4*100)/M4</f>
        <v>68.711111111111109</v>
      </c>
      <c r="O4" s="19">
        <f t="shared" ref="O4:O67" si="3">0.2*N4</f>
        <v>13.742222222222223</v>
      </c>
      <c r="P4" s="36">
        <v>0</v>
      </c>
      <c r="Q4" s="37">
        <v>0</v>
      </c>
      <c r="R4" s="51" t="s">
        <v>31</v>
      </c>
      <c r="S4" s="51">
        <f t="shared" ref="S4:S67" si="4">R4*0.45</f>
        <v>28.8</v>
      </c>
      <c r="T4" s="52">
        <f t="shared" ref="T4:T67" si="5">MAX(P4,Q4,R4,S4)</f>
        <v>28.8</v>
      </c>
      <c r="U4" s="37">
        <v>5</v>
      </c>
      <c r="V4" s="38">
        <v>8.7142857142857135</v>
      </c>
      <c r="W4" s="31">
        <f t="shared" ref="W4:W67" si="6">K4+O4+T4+U4+V4</f>
        <v>63.678730158730161</v>
      </c>
    </row>
    <row r="5" spans="1:23" ht="23.25">
      <c r="A5" s="19">
        <v>3</v>
      </c>
      <c r="B5" s="19">
        <v>163710</v>
      </c>
      <c r="C5" s="19">
        <v>1222190011</v>
      </c>
      <c r="D5" s="20" t="s">
        <v>25</v>
      </c>
      <c r="E5" s="20" t="s">
        <v>32</v>
      </c>
      <c r="F5" s="20" t="s">
        <v>33</v>
      </c>
      <c r="G5" s="20" t="s">
        <v>28</v>
      </c>
      <c r="H5" s="19" t="s">
        <v>377</v>
      </c>
      <c r="I5" s="19" t="s">
        <v>378</v>
      </c>
      <c r="J5" s="19">
        <f t="shared" si="0"/>
        <v>50</v>
      </c>
      <c r="K5" s="20">
        <f t="shared" si="1"/>
        <v>5</v>
      </c>
      <c r="L5" s="19" t="s">
        <v>379</v>
      </c>
      <c r="M5" s="19" t="s">
        <v>380</v>
      </c>
      <c r="N5" s="19">
        <f t="shared" si="2"/>
        <v>61.15</v>
      </c>
      <c r="O5" s="19">
        <f t="shared" si="3"/>
        <v>12.23</v>
      </c>
      <c r="P5" s="28">
        <v>0</v>
      </c>
      <c r="Q5" s="29">
        <v>0</v>
      </c>
      <c r="R5" s="51" t="s">
        <v>35</v>
      </c>
      <c r="S5" s="51">
        <f t="shared" si="4"/>
        <v>27.598500000000001</v>
      </c>
      <c r="T5" s="52">
        <f t="shared" si="5"/>
        <v>27.598500000000001</v>
      </c>
      <c r="U5" s="29">
        <v>0</v>
      </c>
      <c r="V5" s="31">
        <v>5.2857142857142856</v>
      </c>
      <c r="W5" s="31">
        <f t="shared" si="6"/>
        <v>50.11421428571429</v>
      </c>
    </row>
    <row r="6" spans="1:23" ht="23.25">
      <c r="A6" s="19">
        <v>4</v>
      </c>
      <c r="B6" s="19">
        <v>160530</v>
      </c>
      <c r="C6" s="19">
        <v>1222190012</v>
      </c>
      <c r="D6" s="20" t="s">
        <v>381</v>
      </c>
      <c r="E6" s="20" t="s">
        <v>382</v>
      </c>
      <c r="F6" s="20" t="s">
        <v>383</v>
      </c>
      <c r="G6" s="20" t="s">
        <v>23</v>
      </c>
      <c r="H6" s="19" t="s">
        <v>384</v>
      </c>
      <c r="I6" s="19" t="s">
        <v>385</v>
      </c>
      <c r="J6" s="19">
        <f t="shared" si="0"/>
        <v>73.615384615384613</v>
      </c>
      <c r="K6" s="20">
        <f t="shared" si="1"/>
        <v>7.361538461538462</v>
      </c>
      <c r="L6" s="19">
        <v>572</v>
      </c>
      <c r="M6" s="19">
        <v>1000</v>
      </c>
      <c r="N6" s="19">
        <f t="shared" si="2"/>
        <v>57.2</v>
      </c>
      <c r="O6" s="19">
        <f t="shared" si="3"/>
        <v>11.440000000000001</v>
      </c>
      <c r="P6" s="28">
        <v>25</v>
      </c>
      <c r="Q6" s="29">
        <v>0</v>
      </c>
      <c r="R6" s="51">
        <v>0</v>
      </c>
      <c r="S6" s="51">
        <f t="shared" si="4"/>
        <v>0</v>
      </c>
      <c r="T6" s="52">
        <f t="shared" si="5"/>
        <v>25</v>
      </c>
      <c r="U6" s="29">
        <v>0</v>
      </c>
      <c r="V6" s="31">
        <v>6.5714285714285712</v>
      </c>
      <c r="W6" s="31">
        <f t="shared" si="6"/>
        <v>50.372967032967033</v>
      </c>
    </row>
    <row r="7" spans="1:23" ht="23.25">
      <c r="A7" s="19">
        <v>5</v>
      </c>
      <c r="B7" s="19">
        <v>164457</v>
      </c>
      <c r="C7" s="19">
        <v>1222190013</v>
      </c>
      <c r="D7" s="20" t="s">
        <v>387</v>
      </c>
      <c r="E7" s="20" t="s">
        <v>388</v>
      </c>
      <c r="F7" s="20" t="s">
        <v>389</v>
      </c>
      <c r="G7" s="20" t="s">
        <v>52</v>
      </c>
      <c r="H7" s="19" t="s">
        <v>390</v>
      </c>
      <c r="I7" s="19" t="s">
        <v>375</v>
      </c>
      <c r="J7" s="19">
        <f t="shared" si="0"/>
        <v>65.460317460317455</v>
      </c>
      <c r="K7" s="20">
        <f t="shared" si="1"/>
        <v>6.5460317460317459</v>
      </c>
      <c r="L7" s="19" t="s">
        <v>391</v>
      </c>
      <c r="M7" s="19" t="s">
        <v>392</v>
      </c>
      <c r="N7" s="19">
        <f t="shared" si="2"/>
        <v>62</v>
      </c>
      <c r="O7" s="19">
        <f t="shared" si="3"/>
        <v>12.4</v>
      </c>
      <c r="P7" s="28">
        <v>0</v>
      </c>
      <c r="Q7" s="29">
        <v>0</v>
      </c>
      <c r="R7" s="51">
        <v>0</v>
      </c>
      <c r="S7" s="51">
        <f t="shared" si="4"/>
        <v>0</v>
      </c>
      <c r="T7" s="52">
        <f t="shared" si="5"/>
        <v>0</v>
      </c>
      <c r="U7" s="29">
        <v>0</v>
      </c>
      <c r="V7" s="31" t="s">
        <v>393</v>
      </c>
      <c r="W7" s="31" t="e">
        <f t="shared" si="6"/>
        <v>#VALUE!</v>
      </c>
    </row>
    <row r="8" spans="1:23" ht="23.25">
      <c r="A8" s="19">
        <v>6</v>
      </c>
      <c r="B8" s="19">
        <v>160395</v>
      </c>
      <c r="C8" s="19">
        <v>1222190014</v>
      </c>
      <c r="D8" s="20" t="s">
        <v>394</v>
      </c>
      <c r="E8" s="20" t="s">
        <v>395</v>
      </c>
      <c r="F8" s="20" t="s">
        <v>396</v>
      </c>
      <c r="G8" s="20" t="s">
        <v>52</v>
      </c>
      <c r="H8" s="19" t="s">
        <v>397</v>
      </c>
      <c r="I8" s="19" t="s">
        <v>398</v>
      </c>
      <c r="J8" s="19">
        <f t="shared" si="0"/>
        <v>68.125</v>
      </c>
      <c r="K8" s="20">
        <f t="shared" si="1"/>
        <v>6.8125</v>
      </c>
      <c r="L8" s="19" t="s">
        <v>399</v>
      </c>
      <c r="M8" s="19" t="s">
        <v>398</v>
      </c>
      <c r="N8" s="19">
        <f t="shared" si="2"/>
        <v>73.208333333333329</v>
      </c>
      <c r="O8" s="19">
        <f t="shared" si="3"/>
        <v>14.641666666666666</v>
      </c>
      <c r="P8" s="28"/>
      <c r="Q8" s="29"/>
      <c r="R8" s="51" t="s">
        <v>59</v>
      </c>
      <c r="S8" s="51">
        <f t="shared" si="4"/>
        <v>23.400000000000002</v>
      </c>
      <c r="T8" s="52">
        <f t="shared" si="5"/>
        <v>23.400000000000002</v>
      </c>
      <c r="U8" s="29"/>
      <c r="V8" s="31">
        <v>5.2857142857142856</v>
      </c>
      <c r="W8" s="31">
        <f t="shared" si="6"/>
        <v>50.139880952380956</v>
      </c>
    </row>
    <row r="9" spans="1:23" ht="23.25">
      <c r="A9" s="19">
        <v>7</v>
      </c>
      <c r="B9" s="19">
        <v>160029</v>
      </c>
      <c r="C9" s="19">
        <v>1222190015</v>
      </c>
      <c r="D9" s="20" t="s">
        <v>400</v>
      </c>
      <c r="E9" s="20" t="s">
        <v>401</v>
      </c>
      <c r="F9" s="20" t="s">
        <v>402</v>
      </c>
      <c r="G9" s="20" t="s">
        <v>23</v>
      </c>
      <c r="H9" s="19" t="s">
        <v>403</v>
      </c>
      <c r="I9" s="19" t="s">
        <v>385</v>
      </c>
      <c r="J9" s="19">
        <f t="shared" si="0"/>
        <v>83.307692307692307</v>
      </c>
      <c r="K9" s="20">
        <f t="shared" si="1"/>
        <v>8.3307692307692314</v>
      </c>
      <c r="L9" s="19" t="s">
        <v>404</v>
      </c>
      <c r="M9" s="19" t="s">
        <v>405</v>
      </c>
      <c r="N9" s="19">
        <f t="shared" si="2"/>
        <v>50.8125</v>
      </c>
      <c r="O9" s="19">
        <f t="shared" si="3"/>
        <v>10.162500000000001</v>
      </c>
      <c r="P9" s="28">
        <v>25</v>
      </c>
      <c r="Q9" s="29">
        <v>0</v>
      </c>
      <c r="R9" s="51">
        <v>0</v>
      </c>
      <c r="S9" s="51">
        <f t="shared" si="4"/>
        <v>0</v>
      </c>
      <c r="T9" s="52">
        <f t="shared" si="5"/>
        <v>25</v>
      </c>
      <c r="U9" s="29">
        <v>0</v>
      </c>
      <c r="V9" s="31">
        <v>6.7142857142857144</v>
      </c>
      <c r="W9" s="31">
        <f t="shared" si="6"/>
        <v>50.207554945054945</v>
      </c>
    </row>
    <row r="10" spans="1:23" ht="23.25">
      <c r="A10" s="19">
        <v>8</v>
      </c>
      <c r="B10" s="19">
        <v>159881</v>
      </c>
      <c r="C10" s="19">
        <v>1222190016</v>
      </c>
      <c r="D10" s="20" t="s">
        <v>36</v>
      </c>
      <c r="E10" s="20" t="s">
        <v>37</v>
      </c>
      <c r="F10" s="20" t="s">
        <v>38</v>
      </c>
      <c r="G10" s="20" t="s">
        <v>39</v>
      </c>
      <c r="H10" s="19" t="s">
        <v>406</v>
      </c>
      <c r="I10" s="19" t="s">
        <v>407</v>
      </c>
      <c r="J10" s="19">
        <f t="shared" si="0"/>
        <v>66.545454545454547</v>
      </c>
      <c r="K10" s="20">
        <f t="shared" si="1"/>
        <v>6.6545454545454552</v>
      </c>
      <c r="L10" s="19" t="s">
        <v>408</v>
      </c>
      <c r="M10" s="19" t="s">
        <v>380</v>
      </c>
      <c r="N10" s="19">
        <f t="shared" si="2"/>
        <v>62.9</v>
      </c>
      <c r="O10" s="19">
        <f t="shared" si="3"/>
        <v>12.58</v>
      </c>
      <c r="P10" s="28"/>
      <c r="Q10" s="29"/>
      <c r="R10" s="51" t="s">
        <v>42</v>
      </c>
      <c r="S10" s="51">
        <f t="shared" si="4"/>
        <v>24.601500000000001</v>
      </c>
      <c r="T10" s="52">
        <f t="shared" si="5"/>
        <v>24.601500000000001</v>
      </c>
      <c r="U10" s="29"/>
      <c r="V10" s="31" t="s">
        <v>393</v>
      </c>
      <c r="W10" s="31" t="e">
        <f t="shared" si="6"/>
        <v>#VALUE!</v>
      </c>
    </row>
    <row r="11" spans="1:23" ht="23.25">
      <c r="A11" s="19">
        <v>9</v>
      </c>
      <c r="B11" s="33">
        <v>163627</v>
      </c>
      <c r="C11" s="33">
        <v>1222190017</v>
      </c>
      <c r="D11" s="34" t="s">
        <v>43</v>
      </c>
      <c r="E11" s="34" t="s">
        <v>44</v>
      </c>
      <c r="F11" s="34" t="s">
        <v>45</v>
      </c>
      <c r="G11" s="34" t="s">
        <v>23</v>
      </c>
      <c r="H11" s="33" t="s">
        <v>409</v>
      </c>
      <c r="I11" s="33" t="s">
        <v>378</v>
      </c>
      <c r="J11" s="19">
        <f t="shared" si="0"/>
        <v>69.034482758620683</v>
      </c>
      <c r="K11" s="20">
        <f t="shared" si="1"/>
        <v>6.9034482758620683</v>
      </c>
      <c r="L11" s="33" t="s">
        <v>410</v>
      </c>
      <c r="M11" s="33" t="s">
        <v>373</v>
      </c>
      <c r="N11" s="19">
        <f t="shared" si="2"/>
        <v>65.644444444444446</v>
      </c>
      <c r="O11" s="19">
        <f t="shared" si="3"/>
        <v>13.128888888888889</v>
      </c>
      <c r="P11" s="36">
        <v>0</v>
      </c>
      <c r="Q11" s="37">
        <v>0</v>
      </c>
      <c r="R11" s="51" t="s">
        <v>48</v>
      </c>
      <c r="S11" s="51">
        <f t="shared" si="4"/>
        <v>22.801500000000001</v>
      </c>
      <c r="T11" s="52">
        <f t="shared" si="5"/>
        <v>22.801500000000001</v>
      </c>
      <c r="U11" s="37">
        <v>5</v>
      </c>
      <c r="V11" s="38">
        <v>5.1428571428571432</v>
      </c>
      <c r="W11" s="31">
        <f t="shared" si="6"/>
        <v>52.976694307608106</v>
      </c>
    </row>
    <row r="12" spans="1:23" ht="23.25">
      <c r="A12" s="19">
        <v>10</v>
      </c>
      <c r="B12" s="19">
        <v>160579</v>
      </c>
      <c r="C12" s="19">
        <v>1222190018</v>
      </c>
      <c r="D12" s="20" t="s">
        <v>49</v>
      </c>
      <c r="E12" s="20" t="s">
        <v>50</v>
      </c>
      <c r="F12" s="20" t="s">
        <v>51</v>
      </c>
      <c r="G12" s="20" t="s">
        <v>52</v>
      </c>
      <c r="H12" s="19" t="s">
        <v>411</v>
      </c>
      <c r="I12" s="19" t="s">
        <v>378</v>
      </c>
      <c r="J12" s="19">
        <f t="shared" si="0"/>
        <v>74.068965517241381</v>
      </c>
      <c r="K12" s="20">
        <f t="shared" si="1"/>
        <v>7.4068965517241381</v>
      </c>
      <c r="L12" s="19" t="s">
        <v>412</v>
      </c>
      <c r="M12" s="19" t="s">
        <v>380</v>
      </c>
      <c r="N12" s="19">
        <f t="shared" si="2"/>
        <v>76.650000000000006</v>
      </c>
      <c r="O12" s="19">
        <f t="shared" si="3"/>
        <v>15.330000000000002</v>
      </c>
      <c r="P12" s="28">
        <v>25</v>
      </c>
      <c r="Q12" s="29">
        <v>0</v>
      </c>
      <c r="R12" s="51" t="s">
        <v>54</v>
      </c>
      <c r="S12" s="51">
        <f t="shared" si="4"/>
        <v>25.2</v>
      </c>
      <c r="T12" s="52">
        <f t="shared" si="5"/>
        <v>25.2</v>
      </c>
      <c r="U12" s="29">
        <v>5</v>
      </c>
      <c r="V12" s="31">
        <v>6.5714285714285712</v>
      </c>
      <c r="W12" s="31">
        <f t="shared" si="6"/>
        <v>59.508325123152709</v>
      </c>
    </row>
    <row r="13" spans="1:23" ht="23.25">
      <c r="A13" s="19">
        <v>11</v>
      </c>
      <c r="B13" s="33">
        <v>161530</v>
      </c>
      <c r="C13" s="33">
        <v>1222190020</v>
      </c>
      <c r="D13" s="34" t="s">
        <v>413</v>
      </c>
      <c r="E13" s="34" t="s">
        <v>414</v>
      </c>
      <c r="F13" s="34" t="s">
        <v>415</v>
      </c>
      <c r="G13" s="34" t="s">
        <v>28</v>
      </c>
      <c r="H13" s="33" t="s">
        <v>416</v>
      </c>
      <c r="I13" s="33" t="s">
        <v>378</v>
      </c>
      <c r="J13" s="19">
        <f t="shared" si="0"/>
        <v>89.206896551724142</v>
      </c>
      <c r="K13" s="20">
        <f t="shared" si="1"/>
        <v>8.9206896551724153</v>
      </c>
      <c r="L13" s="33">
        <v>1653</v>
      </c>
      <c r="M13" s="33" t="s">
        <v>380</v>
      </c>
      <c r="N13" s="19">
        <f t="shared" si="2"/>
        <v>82.65</v>
      </c>
      <c r="O13" s="19">
        <f>0.2*N13</f>
        <v>16.53</v>
      </c>
      <c r="P13" s="36">
        <v>0</v>
      </c>
      <c r="Q13" s="37">
        <v>0</v>
      </c>
      <c r="R13" s="51" t="s">
        <v>54</v>
      </c>
      <c r="S13" s="51">
        <f t="shared" si="4"/>
        <v>25.2</v>
      </c>
      <c r="T13" s="52">
        <f t="shared" si="5"/>
        <v>25.2</v>
      </c>
      <c r="U13" s="37">
        <v>0</v>
      </c>
      <c r="V13" s="38">
        <v>5</v>
      </c>
      <c r="W13" s="31">
        <f t="shared" si="6"/>
        <v>55.650689655172414</v>
      </c>
    </row>
    <row r="14" spans="1:23" ht="34.5">
      <c r="A14" s="19">
        <v>12</v>
      </c>
      <c r="B14" s="33">
        <v>163988</v>
      </c>
      <c r="C14" s="33">
        <v>1222190021</v>
      </c>
      <c r="D14" s="34" t="s">
        <v>413</v>
      </c>
      <c r="E14" s="34" t="s">
        <v>417</v>
      </c>
      <c r="F14" s="34" t="s">
        <v>418</v>
      </c>
      <c r="G14" s="34" t="s">
        <v>140</v>
      </c>
      <c r="H14" s="33" t="s">
        <v>419</v>
      </c>
      <c r="I14" s="33" t="s">
        <v>375</v>
      </c>
      <c r="J14" s="19">
        <f t="shared" si="0"/>
        <v>82.063492063492063</v>
      </c>
      <c r="K14" s="20">
        <f t="shared" si="1"/>
        <v>8.2063492063492074</v>
      </c>
      <c r="L14" s="33" t="s">
        <v>420</v>
      </c>
      <c r="M14" s="33" t="s">
        <v>380</v>
      </c>
      <c r="N14" s="19">
        <f t="shared" si="2"/>
        <v>85.5</v>
      </c>
      <c r="O14" s="19">
        <f t="shared" si="3"/>
        <v>17.100000000000001</v>
      </c>
      <c r="P14" s="36">
        <v>0</v>
      </c>
      <c r="Q14" s="37">
        <v>0</v>
      </c>
      <c r="R14" s="51" t="s">
        <v>160</v>
      </c>
      <c r="S14" s="51">
        <f t="shared" si="4"/>
        <v>23.9985</v>
      </c>
      <c r="T14" s="52">
        <f t="shared" si="5"/>
        <v>23.9985</v>
      </c>
      <c r="U14" s="37">
        <v>5</v>
      </c>
      <c r="V14" s="38">
        <v>5.4285714285714288</v>
      </c>
      <c r="W14" s="31">
        <f t="shared" si="6"/>
        <v>59.733420634920641</v>
      </c>
    </row>
    <row r="15" spans="1:23" ht="23.25">
      <c r="A15" s="19">
        <v>13</v>
      </c>
      <c r="B15" s="33">
        <v>165040</v>
      </c>
      <c r="C15" s="33">
        <v>1222190025</v>
      </c>
      <c r="D15" s="34" t="s">
        <v>421</v>
      </c>
      <c r="E15" s="34" t="s">
        <v>422</v>
      </c>
      <c r="F15" s="34" t="s">
        <v>423</v>
      </c>
      <c r="G15" s="34" t="s">
        <v>52</v>
      </c>
      <c r="H15" s="33" t="s">
        <v>424</v>
      </c>
      <c r="I15" s="33" t="s">
        <v>425</v>
      </c>
      <c r="J15" s="19">
        <f t="shared" si="0"/>
        <v>66.916666666666671</v>
      </c>
      <c r="K15" s="20">
        <f t="shared" si="1"/>
        <v>6.6916666666666673</v>
      </c>
      <c r="L15" s="33" t="s">
        <v>426</v>
      </c>
      <c r="M15" s="33" t="s">
        <v>380</v>
      </c>
      <c r="N15" s="19">
        <f t="shared" si="2"/>
        <v>73.650000000000006</v>
      </c>
      <c r="O15" s="19">
        <f t="shared" si="3"/>
        <v>14.730000000000002</v>
      </c>
      <c r="P15" s="36">
        <v>0</v>
      </c>
      <c r="Q15" s="37">
        <v>30</v>
      </c>
      <c r="R15" s="51">
        <v>0</v>
      </c>
      <c r="S15" s="51">
        <f t="shared" si="4"/>
        <v>0</v>
      </c>
      <c r="T15" s="52">
        <f t="shared" si="5"/>
        <v>30</v>
      </c>
      <c r="U15" s="37">
        <v>5</v>
      </c>
      <c r="V15" s="38" t="s">
        <v>393</v>
      </c>
      <c r="W15" s="31" t="e">
        <f t="shared" si="6"/>
        <v>#VALUE!</v>
      </c>
    </row>
    <row r="16" spans="1:23" ht="23.25">
      <c r="A16" s="19">
        <v>14</v>
      </c>
      <c r="B16" s="33">
        <v>163206</v>
      </c>
      <c r="C16" s="33">
        <v>1222190026</v>
      </c>
      <c r="D16" s="34" t="s">
        <v>427</v>
      </c>
      <c r="E16" s="34" t="s">
        <v>428</v>
      </c>
      <c r="F16" s="34" t="s">
        <v>429</v>
      </c>
      <c r="G16" s="34" t="s">
        <v>52</v>
      </c>
      <c r="H16" s="33" t="s">
        <v>430</v>
      </c>
      <c r="I16" s="33" t="s">
        <v>425</v>
      </c>
      <c r="J16" s="19">
        <f t="shared" si="0"/>
        <v>75.166666666666671</v>
      </c>
      <c r="K16" s="20">
        <f t="shared" si="1"/>
        <v>7.5166666666666675</v>
      </c>
      <c r="L16" s="33" t="s">
        <v>431</v>
      </c>
      <c r="M16" s="33" t="s">
        <v>432</v>
      </c>
      <c r="N16" s="19">
        <f t="shared" si="2"/>
        <v>71.900000000000006</v>
      </c>
      <c r="O16" s="19">
        <f t="shared" si="3"/>
        <v>14.380000000000003</v>
      </c>
      <c r="P16" s="36">
        <v>25</v>
      </c>
      <c r="Q16" s="37">
        <v>0</v>
      </c>
      <c r="R16" s="51">
        <v>0</v>
      </c>
      <c r="S16" s="51">
        <f t="shared" si="4"/>
        <v>0</v>
      </c>
      <c r="T16" s="52">
        <f t="shared" si="5"/>
        <v>25</v>
      </c>
      <c r="U16" s="37">
        <v>0</v>
      </c>
      <c r="V16" s="38">
        <v>6.2857142857142856</v>
      </c>
      <c r="W16" s="31">
        <f t="shared" si="6"/>
        <v>53.182380952380953</v>
      </c>
    </row>
    <row r="17" spans="1:23" ht="23.25">
      <c r="A17" s="19">
        <v>15</v>
      </c>
      <c r="B17" s="19">
        <v>175697</v>
      </c>
      <c r="C17" s="19">
        <v>1222190029</v>
      </c>
      <c r="D17" s="20" t="s">
        <v>433</v>
      </c>
      <c r="E17" s="20" t="s">
        <v>434</v>
      </c>
      <c r="F17" s="20" t="s">
        <v>435</v>
      </c>
      <c r="G17" s="20" t="s">
        <v>140</v>
      </c>
      <c r="H17" s="19" t="s">
        <v>436</v>
      </c>
      <c r="I17" s="19" t="s">
        <v>378</v>
      </c>
      <c r="J17" s="19">
        <f t="shared" si="0"/>
        <v>82.310344827586206</v>
      </c>
      <c r="K17" s="20">
        <f t="shared" si="1"/>
        <v>8.2310344827586217</v>
      </c>
      <c r="L17" s="19" t="s">
        <v>437</v>
      </c>
      <c r="M17" s="19" t="s">
        <v>405</v>
      </c>
      <c r="N17" s="19">
        <f t="shared" si="2"/>
        <v>67.4375</v>
      </c>
      <c r="O17" s="19">
        <f t="shared" si="3"/>
        <v>13.487500000000001</v>
      </c>
      <c r="P17" s="28">
        <v>25</v>
      </c>
      <c r="Q17" s="29">
        <v>0</v>
      </c>
      <c r="R17" s="51">
        <v>0</v>
      </c>
      <c r="S17" s="51">
        <f t="shared" si="4"/>
        <v>0</v>
      </c>
      <c r="T17" s="52">
        <f t="shared" si="5"/>
        <v>25</v>
      </c>
      <c r="U17" s="29">
        <v>0</v>
      </c>
      <c r="V17" s="31">
        <v>6.8571428571428568</v>
      </c>
      <c r="W17" s="31">
        <f t="shared" si="6"/>
        <v>53.575677339901475</v>
      </c>
    </row>
    <row r="18" spans="1:23" ht="23.25">
      <c r="A18" s="19">
        <v>16</v>
      </c>
      <c r="B18" s="33">
        <v>164308</v>
      </c>
      <c r="C18" s="33">
        <v>1222190033</v>
      </c>
      <c r="D18" s="34" t="s">
        <v>438</v>
      </c>
      <c r="E18" s="34" t="s">
        <v>439</v>
      </c>
      <c r="F18" s="34" t="s">
        <v>440</v>
      </c>
      <c r="G18" s="34" t="s">
        <v>28</v>
      </c>
      <c r="H18" s="33"/>
      <c r="I18" s="33"/>
      <c r="J18" s="19">
        <v>0</v>
      </c>
      <c r="K18" s="20">
        <f t="shared" si="1"/>
        <v>0</v>
      </c>
      <c r="L18" s="33" t="s">
        <v>386</v>
      </c>
      <c r="M18" s="33" t="s">
        <v>386</v>
      </c>
      <c r="N18" s="19">
        <v>0</v>
      </c>
      <c r="O18" s="19">
        <f t="shared" si="3"/>
        <v>0</v>
      </c>
      <c r="P18" s="36">
        <v>25</v>
      </c>
      <c r="Q18" s="37">
        <v>5</v>
      </c>
      <c r="R18" s="51">
        <v>0</v>
      </c>
      <c r="S18" s="51">
        <f t="shared" si="4"/>
        <v>0</v>
      </c>
      <c r="T18" s="52">
        <f t="shared" si="5"/>
        <v>25</v>
      </c>
      <c r="U18" s="37">
        <v>5</v>
      </c>
      <c r="V18" s="38" t="s">
        <v>393</v>
      </c>
      <c r="W18" s="31" t="e">
        <f t="shared" si="6"/>
        <v>#VALUE!</v>
      </c>
    </row>
    <row r="19" spans="1:23" ht="23.25">
      <c r="A19" s="19">
        <v>17</v>
      </c>
      <c r="B19" s="33">
        <v>164815</v>
      </c>
      <c r="C19" s="33">
        <v>1222190034</v>
      </c>
      <c r="D19" s="34" t="s">
        <v>441</v>
      </c>
      <c r="E19" s="34" t="s">
        <v>442</v>
      </c>
      <c r="F19" s="34" t="s">
        <v>443</v>
      </c>
      <c r="G19" s="34" t="s">
        <v>52</v>
      </c>
      <c r="H19" s="33" t="s">
        <v>444</v>
      </c>
      <c r="I19" s="33" t="s">
        <v>378</v>
      </c>
      <c r="J19" s="19">
        <f t="shared" si="0"/>
        <v>75.965517241379317</v>
      </c>
      <c r="K19" s="20">
        <f t="shared" si="1"/>
        <v>7.5965517241379317</v>
      </c>
      <c r="L19" s="33" t="s">
        <v>445</v>
      </c>
      <c r="M19" s="33" t="s">
        <v>446</v>
      </c>
      <c r="N19" s="19">
        <f t="shared" si="2"/>
        <v>84.870689655172413</v>
      </c>
      <c r="O19" s="19">
        <f t="shared" si="3"/>
        <v>16.974137931034484</v>
      </c>
      <c r="P19" s="36"/>
      <c r="Q19" s="37"/>
      <c r="R19" s="51" t="s">
        <v>82</v>
      </c>
      <c r="S19" s="51">
        <f t="shared" si="4"/>
        <v>27</v>
      </c>
      <c r="T19" s="52">
        <f t="shared" si="5"/>
        <v>27</v>
      </c>
      <c r="U19" s="37"/>
      <c r="V19" s="38" t="s">
        <v>393</v>
      </c>
      <c r="W19" s="31" t="e">
        <f t="shared" si="6"/>
        <v>#VALUE!</v>
      </c>
    </row>
    <row r="20" spans="1:23" ht="23.25">
      <c r="A20" s="19">
        <v>18</v>
      </c>
      <c r="B20" s="33">
        <v>162854</v>
      </c>
      <c r="C20" s="33">
        <v>1222190035</v>
      </c>
      <c r="D20" s="34" t="s">
        <v>447</v>
      </c>
      <c r="E20" s="34" t="s">
        <v>448</v>
      </c>
      <c r="F20" s="34" t="s">
        <v>449</v>
      </c>
      <c r="G20" s="34" t="s">
        <v>52</v>
      </c>
      <c r="H20" s="33" t="s">
        <v>450</v>
      </c>
      <c r="I20" s="33" t="s">
        <v>451</v>
      </c>
      <c r="J20" s="19">
        <f t="shared" si="0"/>
        <v>91.384615384615387</v>
      </c>
      <c r="K20" s="20">
        <f t="shared" si="1"/>
        <v>9.1384615384615397</v>
      </c>
      <c r="L20" s="33" t="s">
        <v>452</v>
      </c>
      <c r="M20" s="33" t="s">
        <v>380</v>
      </c>
      <c r="N20" s="19">
        <f t="shared" si="2"/>
        <v>65.2</v>
      </c>
      <c r="O20" s="19">
        <f t="shared" si="3"/>
        <v>13.040000000000001</v>
      </c>
      <c r="P20" s="36">
        <v>25</v>
      </c>
      <c r="Q20" s="37">
        <v>0</v>
      </c>
      <c r="R20" s="51">
        <v>0</v>
      </c>
      <c r="S20" s="51">
        <f t="shared" si="4"/>
        <v>0</v>
      </c>
      <c r="T20" s="52">
        <f t="shared" si="5"/>
        <v>25</v>
      </c>
      <c r="U20" s="37">
        <v>0</v>
      </c>
      <c r="V20" s="38">
        <v>8.5714285714285712</v>
      </c>
      <c r="W20" s="31">
        <f t="shared" si="6"/>
        <v>55.74989010989011</v>
      </c>
    </row>
    <row r="21" spans="1:23" ht="23.25">
      <c r="A21" s="19">
        <v>19</v>
      </c>
      <c r="B21" s="19">
        <v>160031</v>
      </c>
      <c r="C21" s="19">
        <v>1222190036</v>
      </c>
      <c r="D21" s="20" t="s">
        <v>453</v>
      </c>
      <c r="E21" s="20" t="s">
        <v>454</v>
      </c>
      <c r="F21" s="20" t="s">
        <v>455</v>
      </c>
      <c r="G21" s="20" t="s">
        <v>52</v>
      </c>
      <c r="H21" s="19" t="s">
        <v>456</v>
      </c>
      <c r="I21" s="19" t="s">
        <v>378</v>
      </c>
      <c r="J21" s="19">
        <f t="shared" si="0"/>
        <v>76.758620689655174</v>
      </c>
      <c r="K21" s="20">
        <f t="shared" si="1"/>
        <v>7.6758620689655181</v>
      </c>
      <c r="L21" s="19">
        <v>2268</v>
      </c>
      <c r="M21" s="19">
        <v>2800</v>
      </c>
      <c r="N21" s="19">
        <f t="shared" si="2"/>
        <v>81</v>
      </c>
      <c r="O21" s="19">
        <f t="shared" si="3"/>
        <v>16.2</v>
      </c>
      <c r="P21" s="28">
        <v>0</v>
      </c>
      <c r="Q21" s="29">
        <v>30</v>
      </c>
      <c r="R21" s="51" t="s">
        <v>269</v>
      </c>
      <c r="S21" s="51">
        <f t="shared" si="4"/>
        <v>37.800000000000004</v>
      </c>
      <c r="T21" s="52">
        <f t="shared" si="5"/>
        <v>37.800000000000004</v>
      </c>
      <c r="U21" s="29">
        <v>5</v>
      </c>
      <c r="V21" s="31">
        <v>8.4285714285714288</v>
      </c>
      <c r="W21" s="31">
        <f t="shared" si="6"/>
        <v>75.104433497536959</v>
      </c>
    </row>
    <row r="22" spans="1:23" ht="23.25">
      <c r="A22" s="19">
        <v>20</v>
      </c>
      <c r="B22" s="33">
        <v>175499</v>
      </c>
      <c r="C22" s="33">
        <v>1222190038</v>
      </c>
      <c r="D22" s="34" t="s">
        <v>457</v>
      </c>
      <c r="E22" s="34" t="s">
        <v>458</v>
      </c>
      <c r="F22" s="34" t="s">
        <v>459</v>
      </c>
      <c r="G22" s="34" t="s">
        <v>52</v>
      </c>
      <c r="H22" s="33" t="s">
        <v>460</v>
      </c>
      <c r="I22" s="33" t="s">
        <v>398</v>
      </c>
      <c r="J22" s="19">
        <f t="shared" si="0"/>
        <v>76.916666666666671</v>
      </c>
      <c r="K22" s="20">
        <f t="shared" si="1"/>
        <v>7.6916666666666673</v>
      </c>
      <c r="L22" s="33" t="s">
        <v>461</v>
      </c>
      <c r="M22" s="33" t="s">
        <v>462</v>
      </c>
      <c r="N22" s="19">
        <f t="shared" si="2"/>
        <v>80.925925925925924</v>
      </c>
      <c r="O22" s="19">
        <f t="shared" si="3"/>
        <v>16.185185185185187</v>
      </c>
      <c r="P22" s="36"/>
      <c r="Q22" s="37"/>
      <c r="R22" s="51" t="s">
        <v>132</v>
      </c>
      <c r="S22" s="51">
        <f t="shared" si="4"/>
        <v>30.0015</v>
      </c>
      <c r="T22" s="52">
        <f t="shared" si="5"/>
        <v>30.0015</v>
      </c>
      <c r="U22" s="37"/>
      <c r="V22" s="38">
        <v>4.4285714285714288</v>
      </c>
      <c r="W22" s="31">
        <f t="shared" si="6"/>
        <v>58.306923280423284</v>
      </c>
    </row>
    <row r="23" spans="1:23" ht="34.5">
      <c r="A23" s="19">
        <v>21</v>
      </c>
      <c r="B23" s="33">
        <v>160147</v>
      </c>
      <c r="C23" s="33">
        <v>1222190040</v>
      </c>
      <c r="D23" s="34" t="s">
        <v>463</v>
      </c>
      <c r="E23" s="34" t="s">
        <v>464</v>
      </c>
      <c r="F23" s="34" t="s">
        <v>465</v>
      </c>
      <c r="G23" s="34" t="s">
        <v>90</v>
      </c>
      <c r="H23" s="33" t="s">
        <v>466</v>
      </c>
      <c r="I23" s="33" t="s">
        <v>378</v>
      </c>
      <c r="J23" s="19">
        <f t="shared" si="0"/>
        <v>65.310344827586206</v>
      </c>
      <c r="K23" s="20">
        <f t="shared" si="1"/>
        <v>6.5310344827586206</v>
      </c>
      <c r="L23" s="33" t="s">
        <v>467</v>
      </c>
      <c r="M23" s="33" t="s">
        <v>380</v>
      </c>
      <c r="N23" s="19">
        <f t="shared" si="2"/>
        <v>80.400000000000006</v>
      </c>
      <c r="O23" s="19">
        <f t="shared" si="3"/>
        <v>16.080000000000002</v>
      </c>
      <c r="P23" s="36">
        <v>25</v>
      </c>
      <c r="Q23" s="37">
        <v>0</v>
      </c>
      <c r="R23" s="51">
        <v>0</v>
      </c>
      <c r="S23" s="51">
        <f t="shared" si="4"/>
        <v>0</v>
      </c>
      <c r="T23" s="52">
        <f t="shared" si="5"/>
        <v>25</v>
      </c>
      <c r="U23" s="37">
        <v>0</v>
      </c>
      <c r="V23" s="38">
        <v>8.5714285714285712</v>
      </c>
      <c r="W23" s="31">
        <f t="shared" si="6"/>
        <v>56.182463054187195</v>
      </c>
    </row>
    <row r="24" spans="1:23" ht="23.25">
      <c r="A24" s="19">
        <v>22</v>
      </c>
      <c r="B24" s="19">
        <v>160843</v>
      </c>
      <c r="C24" s="19">
        <v>1222190041</v>
      </c>
      <c r="D24" s="20" t="s">
        <v>468</v>
      </c>
      <c r="E24" s="20" t="s">
        <v>469</v>
      </c>
      <c r="F24" s="20" t="s">
        <v>470</v>
      </c>
      <c r="G24" s="20" t="s">
        <v>52</v>
      </c>
      <c r="H24" s="19" t="s">
        <v>471</v>
      </c>
      <c r="I24" s="19" t="s">
        <v>378</v>
      </c>
      <c r="J24" s="19">
        <f t="shared" si="0"/>
        <v>70.241379310344826</v>
      </c>
      <c r="K24" s="20">
        <f t="shared" si="1"/>
        <v>7.0241379310344829</v>
      </c>
      <c r="L24" s="19">
        <v>65.87</v>
      </c>
      <c r="M24" s="19">
        <v>100</v>
      </c>
      <c r="N24" s="19">
        <f t="shared" si="2"/>
        <v>65.87</v>
      </c>
      <c r="O24" s="19">
        <f t="shared" si="3"/>
        <v>13.174000000000001</v>
      </c>
      <c r="P24" s="28">
        <v>25</v>
      </c>
      <c r="Q24" s="29">
        <v>0</v>
      </c>
      <c r="R24" s="51">
        <v>0</v>
      </c>
      <c r="S24" s="51">
        <f t="shared" si="4"/>
        <v>0</v>
      </c>
      <c r="T24" s="52">
        <f t="shared" si="5"/>
        <v>25</v>
      </c>
      <c r="U24" s="29">
        <v>0</v>
      </c>
      <c r="V24" s="31">
        <v>8.7142857142857135</v>
      </c>
      <c r="W24" s="31">
        <f t="shared" si="6"/>
        <v>53.912423645320196</v>
      </c>
    </row>
    <row r="25" spans="1:23" ht="23.25">
      <c r="A25" s="19">
        <v>23</v>
      </c>
      <c r="B25" s="19">
        <v>164095</v>
      </c>
      <c r="C25" s="19">
        <v>1222190042</v>
      </c>
      <c r="D25" s="20" t="s">
        <v>472</v>
      </c>
      <c r="E25" s="20" t="s">
        <v>473</v>
      </c>
      <c r="F25" s="20" t="s">
        <v>22</v>
      </c>
      <c r="G25" s="20" t="s">
        <v>23</v>
      </c>
      <c r="H25" s="19" t="s">
        <v>474</v>
      </c>
      <c r="I25" s="19" t="s">
        <v>425</v>
      </c>
      <c r="J25" s="19">
        <f t="shared" si="0"/>
        <v>60</v>
      </c>
      <c r="K25" s="20">
        <f t="shared" si="1"/>
        <v>6</v>
      </c>
      <c r="L25" s="19" t="s">
        <v>475</v>
      </c>
      <c r="M25" s="19" t="s">
        <v>380</v>
      </c>
      <c r="N25" s="19">
        <f t="shared" si="2"/>
        <v>60.9</v>
      </c>
      <c r="O25" s="19">
        <f t="shared" si="3"/>
        <v>12.18</v>
      </c>
      <c r="P25" s="28">
        <v>25</v>
      </c>
      <c r="Q25" s="29">
        <v>30</v>
      </c>
      <c r="R25" s="51">
        <v>0</v>
      </c>
      <c r="S25" s="51">
        <f t="shared" si="4"/>
        <v>0</v>
      </c>
      <c r="T25" s="52">
        <f t="shared" si="5"/>
        <v>30</v>
      </c>
      <c r="U25" s="29">
        <v>5</v>
      </c>
      <c r="V25" s="31" t="s">
        <v>393</v>
      </c>
      <c r="W25" s="31" t="e">
        <f t="shared" si="6"/>
        <v>#VALUE!</v>
      </c>
    </row>
    <row r="26" spans="1:23" ht="34.5">
      <c r="A26" s="19">
        <v>24</v>
      </c>
      <c r="B26" s="33">
        <v>161677</v>
      </c>
      <c r="C26" s="33">
        <v>1222190043</v>
      </c>
      <c r="D26" s="34" t="s">
        <v>476</v>
      </c>
      <c r="E26" s="34" t="s">
        <v>477</v>
      </c>
      <c r="F26" s="34" t="s">
        <v>478</v>
      </c>
      <c r="G26" s="34" t="s">
        <v>23</v>
      </c>
      <c r="H26" s="33" t="s">
        <v>479</v>
      </c>
      <c r="I26" s="33" t="s">
        <v>378</v>
      </c>
      <c r="J26" s="19">
        <f t="shared" si="0"/>
        <v>68.758620689655174</v>
      </c>
      <c r="K26" s="20">
        <f t="shared" si="1"/>
        <v>6.8758620689655174</v>
      </c>
      <c r="L26" s="33" t="s">
        <v>480</v>
      </c>
      <c r="M26" s="33" t="s">
        <v>392</v>
      </c>
      <c r="N26" s="19">
        <f t="shared" si="2"/>
        <v>78.5</v>
      </c>
      <c r="O26" s="19">
        <f t="shared" si="3"/>
        <v>15.700000000000001</v>
      </c>
      <c r="P26" s="36">
        <v>25</v>
      </c>
      <c r="Q26" s="37">
        <v>0</v>
      </c>
      <c r="R26" s="51" t="s">
        <v>48</v>
      </c>
      <c r="S26" s="51">
        <f t="shared" si="4"/>
        <v>22.801500000000001</v>
      </c>
      <c r="T26" s="52">
        <f t="shared" si="5"/>
        <v>25</v>
      </c>
      <c r="U26" s="37">
        <v>0</v>
      </c>
      <c r="V26" s="38">
        <v>6.1428571428571432</v>
      </c>
      <c r="W26" s="31">
        <f t="shared" si="6"/>
        <v>53.718719211822666</v>
      </c>
    </row>
    <row r="27" spans="1:23" ht="34.5">
      <c r="A27" s="19">
        <v>25</v>
      </c>
      <c r="B27" s="19">
        <v>159713</v>
      </c>
      <c r="C27" s="19">
        <v>1222190044</v>
      </c>
      <c r="D27" s="20" t="s">
        <v>481</v>
      </c>
      <c r="E27" s="20" t="s">
        <v>482</v>
      </c>
      <c r="F27" s="20" t="s">
        <v>483</v>
      </c>
      <c r="G27" s="20" t="s">
        <v>52</v>
      </c>
      <c r="H27" s="19" t="s">
        <v>484</v>
      </c>
      <c r="I27" s="19" t="s">
        <v>378</v>
      </c>
      <c r="J27" s="19">
        <f t="shared" si="0"/>
        <v>71.517241379310349</v>
      </c>
      <c r="K27" s="20">
        <f t="shared" si="1"/>
        <v>7.1517241379310352</v>
      </c>
      <c r="L27" s="19" t="s">
        <v>485</v>
      </c>
      <c r="M27" s="19" t="s">
        <v>486</v>
      </c>
      <c r="N27" s="19">
        <f t="shared" si="2"/>
        <v>76.452830188679243</v>
      </c>
      <c r="O27" s="19">
        <f t="shared" si="3"/>
        <v>15.29056603773585</v>
      </c>
      <c r="P27" s="28">
        <v>0</v>
      </c>
      <c r="Q27" s="29">
        <v>0</v>
      </c>
      <c r="R27" s="51" t="s">
        <v>321</v>
      </c>
      <c r="S27" s="51">
        <f t="shared" si="4"/>
        <v>28.201500000000003</v>
      </c>
      <c r="T27" s="52">
        <f t="shared" si="5"/>
        <v>28.201500000000003</v>
      </c>
      <c r="U27" s="29">
        <v>5</v>
      </c>
      <c r="V27" s="31">
        <v>5.1428571428571432</v>
      </c>
      <c r="W27" s="31">
        <f t="shared" si="6"/>
        <v>60.786647318524032</v>
      </c>
    </row>
    <row r="28" spans="1:23" ht="23.25">
      <c r="A28" s="19">
        <v>26</v>
      </c>
      <c r="B28" s="33">
        <v>162330</v>
      </c>
      <c r="C28" s="33">
        <v>1222190051</v>
      </c>
      <c r="D28" s="34" t="s">
        <v>55</v>
      </c>
      <c r="E28" s="34" t="s">
        <v>56</v>
      </c>
      <c r="F28" s="34" t="s">
        <v>57</v>
      </c>
      <c r="G28" s="34" t="s">
        <v>28</v>
      </c>
      <c r="H28" s="33" t="s">
        <v>487</v>
      </c>
      <c r="I28" s="33" t="s">
        <v>378</v>
      </c>
      <c r="J28" s="19">
        <f t="shared" si="0"/>
        <v>57.689655172413794</v>
      </c>
      <c r="K28" s="20">
        <f t="shared" si="1"/>
        <v>5.7689655172413801</v>
      </c>
      <c r="L28" s="33" t="s">
        <v>488</v>
      </c>
      <c r="M28" s="33" t="s">
        <v>380</v>
      </c>
      <c r="N28" s="19">
        <f t="shared" si="2"/>
        <v>59.6</v>
      </c>
      <c r="O28" s="19">
        <f t="shared" si="3"/>
        <v>11.920000000000002</v>
      </c>
      <c r="P28" s="28">
        <v>25</v>
      </c>
      <c r="Q28" s="29">
        <v>0</v>
      </c>
      <c r="R28" s="51" t="s">
        <v>59</v>
      </c>
      <c r="S28" s="51">
        <f t="shared" si="4"/>
        <v>23.400000000000002</v>
      </c>
      <c r="T28" s="52">
        <f t="shared" si="5"/>
        <v>25</v>
      </c>
      <c r="U28" s="29">
        <v>5</v>
      </c>
      <c r="V28" s="31">
        <v>8.5714285714285712</v>
      </c>
      <c r="W28" s="31">
        <f t="shared" si="6"/>
        <v>56.260394088669955</v>
      </c>
    </row>
    <row r="29" spans="1:23" ht="23.25">
      <c r="A29" s="19">
        <v>27</v>
      </c>
      <c r="B29" s="33">
        <v>162235</v>
      </c>
      <c r="C29" s="33">
        <v>1222190052</v>
      </c>
      <c r="D29" s="34" t="s">
        <v>489</v>
      </c>
      <c r="E29" s="34" t="s">
        <v>67</v>
      </c>
      <c r="F29" s="34" t="s">
        <v>490</v>
      </c>
      <c r="G29" s="34" t="s">
        <v>23</v>
      </c>
      <c r="H29" s="33" t="s">
        <v>491</v>
      </c>
      <c r="I29" s="33" t="s">
        <v>378</v>
      </c>
      <c r="J29" s="19">
        <f t="shared" si="0"/>
        <v>70.65517241379311</v>
      </c>
      <c r="K29" s="20">
        <f t="shared" si="1"/>
        <v>7.065517241379311</v>
      </c>
      <c r="L29" s="33" t="s">
        <v>492</v>
      </c>
      <c r="M29" s="33" t="s">
        <v>398</v>
      </c>
      <c r="N29" s="19">
        <f t="shared" si="2"/>
        <v>75.083333333333329</v>
      </c>
      <c r="O29" s="19">
        <f>0.2*N29</f>
        <v>15.016666666666666</v>
      </c>
      <c r="P29" s="36">
        <v>25</v>
      </c>
      <c r="Q29" s="37">
        <v>0</v>
      </c>
      <c r="R29" s="51">
        <v>0</v>
      </c>
      <c r="S29" s="51">
        <f t="shared" si="4"/>
        <v>0</v>
      </c>
      <c r="T29" s="52">
        <f t="shared" si="5"/>
        <v>25</v>
      </c>
      <c r="U29" s="37">
        <v>0</v>
      </c>
      <c r="V29" s="38">
        <v>8.1428571428571423</v>
      </c>
      <c r="W29" s="31">
        <f t="shared" si="6"/>
        <v>55.225041050903116</v>
      </c>
    </row>
    <row r="30" spans="1:23" ht="34.5">
      <c r="A30" s="19">
        <v>28</v>
      </c>
      <c r="B30" s="19">
        <v>160936</v>
      </c>
      <c r="C30" s="19">
        <v>1222190053</v>
      </c>
      <c r="D30" s="20" t="s">
        <v>60</v>
      </c>
      <c r="E30" s="20" t="s">
        <v>61</v>
      </c>
      <c r="F30" s="20" t="s">
        <v>62</v>
      </c>
      <c r="G30" s="20" t="s">
        <v>52</v>
      </c>
      <c r="H30" s="19" t="s">
        <v>493</v>
      </c>
      <c r="I30" s="19" t="s">
        <v>398</v>
      </c>
      <c r="J30" s="19">
        <f t="shared" si="0"/>
        <v>67.25</v>
      </c>
      <c r="K30" s="20">
        <f t="shared" si="1"/>
        <v>6.7250000000000005</v>
      </c>
      <c r="L30" s="19" t="s">
        <v>494</v>
      </c>
      <c r="M30" s="19" t="s">
        <v>380</v>
      </c>
      <c r="N30" s="19">
        <f t="shared" si="2"/>
        <v>60.55</v>
      </c>
      <c r="O30" s="19">
        <f t="shared" si="3"/>
        <v>12.11</v>
      </c>
      <c r="P30" s="36">
        <v>25</v>
      </c>
      <c r="Q30" s="37">
        <v>0</v>
      </c>
      <c r="R30" s="51" t="s">
        <v>65</v>
      </c>
      <c r="S30" s="51">
        <f t="shared" si="4"/>
        <v>31.801500000000001</v>
      </c>
      <c r="T30" s="52">
        <f t="shared" si="5"/>
        <v>31.801500000000001</v>
      </c>
      <c r="U30" s="37">
        <v>5</v>
      </c>
      <c r="V30" s="38">
        <v>6.4285714285714288</v>
      </c>
      <c r="W30" s="31">
        <f t="shared" si="6"/>
        <v>62.065071428571429</v>
      </c>
    </row>
    <row r="31" spans="1:23" ht="34.5">
      <c r="A31" s="19">
        <v>29</v>
      </c>
      <c r="B31" s="19">
        <v>160398</v>
      </c>
      <c r="C31" s="19">
        <v>1222190054</v>
      </c>
      <c r="D31" s="20" t="s">
        <v>66</v>
      </c>
      <c r="E31" s="20" t="s">
        <v>67</v>
      </c>
      <c r="F31" s="20" t="s">
        <v>68</v>
      </c>
      <c r="G31" s="20" t="s">
        <v>52</v>
      </c>
      <c r="H31" s="19" t="s">
        <v>495</v>
      </c>
      <c r="I31" s="19" t="s">
        <v>385</v>
      </c>
      <c r="J31" s="19">
        <f t="shared" si="0"/>
        <v>77.961538461538467</v>
      </c>
      <c r="K31" s="20">
        <f t="shared" si="1"/>
        <v>7.7961538461538469</v>
      </c>
      <c r="L31" s="19" t="s">
        <v>496</v>
      </c>
      <c r="M31" s="19" t="s">
        <v>392</v>
      </c>
      <c r="N31" s="19">
        <f t="shared" si="2"/>
        <v>74.83</v>
      </c>
      <c r="O31" s="19">
        <f t="shared" si="3"/>
        <v>14.966000000000001</v>
      </c>
      <c r="P31" s="28"/>
      <c r="Q31" s="29"/>
      <c r="R31" s="51" t="s">
        <v>42</v>
      </c>
      <c r="S31" s="51">
        <f t="shared" si="4"/>
        <v>24.601500000000001</v>
      </c>
      <c r="T31" s="52">
        <f t="shared" si="5"/>
        <v>24.601500000000001</v>
      </c>
      <c r="U31" s="29"/>
      <c r="V31" s="31">
        <v>8.5714285714285712</v>
      </c>
      <c r="W31" s="31">
        <f t="shared" si="6"/>
        <v>55.935082417582421</v>
      </c>
    </row>
    <row r="32" spans="1:23" ht="23.25">
      <c r="A32" s="19">
        <v>30</v>
      </c>
      <c r="B32" s="19">
        <v>160707</v>
      </c>
      <c r="C32" s="19">
        <v>1222190055</v>
      </c>
      <c r="D32" s="20" t="s">
        <v>71</v>
      </c>
      <c r="E32" s="20" t="s">
        <v>72</v>
      </c>
      <c r="F32" s="20" t="s">
        <v>73</v>
      </c>
      <c r="G32" s="20" t="s">
        <v>39</v>
      </c>
      <c r="H32" s="19" t="s">
        <v>497</v>
      </c>
      <c r="I32" s="19" t="s">
        <v>385</v>
      </c>
      <c r="J32" s="19">
        <f t="shared" si="0"/>
        <v>75.192307692307693</v>
      </c>
      <c r="K32" s="20">
        <f t="shared" si="1"/>
        <v>7.5192307692307701</v>
      </c>
      <c r="L32" s="19" t="s">
        <v>498</v>
      </c>
      <c r="M32" s="19" t="s">
        <v>380</v>
      </c>
      <c r="N32" s="19">
        <f t="shared" si="2"/>
        <v>77.150000000000006</v>
      </c>
      <c r="O32" s="19">
        <f t="shared" si="3"/>
        <v>15.430000000000001</v>
      </c>
      <c r="P32" s="28">
        <v>25</v>
      </c>
      <c r="Q32" s="29">
        <v>0</v>
      </c>
      <c r="R32" s="51">
        <v>0</v>
      </c>
      <c r="S32" s="51">
        <f t="shared" si="4"/>
        <v>0</v>
      </c>
      <c r="T32" s="52">
        <f t="shared" si="5"/>
        <v>25</v>
      </c>
      <c r="U32" s="29">
        <v>5</v>
      </c>
      <c r="V32" s="31">
        <v>6.5714285714285712</v>
      </c>
      <c r="W32" s="31">
        <f t="shared" si="6"/>
        <v>59.520659340659343</v>
      </c>
    </row>
    <row r="33" spans="1:23" ht="23.25">
      <c r="A33" s="19">
        <v>31</v>
      </c>
      <c r="B33" s="33">
        <v>163040</v>
      </c>
      <c r="C33" s="33">
        <v>1222190056</v>
      </c>
      <c r="D33" s="34" t="s">
        <v>499</v>
      </c>
      <c r="E33" s="34" t="s">
        <v>500</v>
      </c>
      <c r="F33" s="34" t="s">
        <v>501</v>
      </c>
      <c r="G33" s="34" t="s">
        <v>23</v>
      </c>
      <c r="H33" s="33" t="s">
        <v>502</v>
      </c>
      <c r="I33" s="33" t="s">
        <v>385</v>
      </c>
      <c r="J33" s="19">
        <f t="shared" si="0"/>
        <v>63.53846153846154</v>
      </c>
      <c r="K33" s="20">
        <f t="shared" si="1"/>
        <v>6.3538461538461544</v>
      </c>
      <c r="L33" s="33" t="s">
        <v>386</v>
      </c>
      <c r="M33" s="33" t="s">
        <v>392</v>
      </c>
      <c r="N33" s="19" t="e">
        <f t="shared" si="2"/>
        <v>#VALUE!</v>
      </c>
      <c r="O33" s="19" t="e">
        <f t="shared" si="3"/>
        <v>#VALUE!</v>
      </c>
      <c r="P33" s="36">
        <v>30</v>
      </c>
      <c r="Q33" s="37">
        <v>0</v>
      </c>
      <c r="R33" s="51">
        <v>0</v>
      </c>
      <c r="S33" s="51">
        <f t="shared" si="4"/>
        <v>0</v>
      </c>
      <c r="T33" s="52">
        <f t="shared" si="5"/>
        <v>30</v>
      </c>
      <c r="U33" s="37">
        <v>0</v>
      </c>
      <c r="V33" s="38" t="s">
        <v>393</v>
      </c>
      <c r="W33" s="31" t="e">
        <f t="shared" si="6"/>
        <v>#VALUE!</v>
      </c>
    </row>
    <row r="34" spans="1:23" ht="34.5">
      <c r="A34" s="19">
        <v>32</v>
      </c>
      <c r="B34" s="33">
        <v>162241</v>
      </c>
      <c r="C34" s="33">
        <v>1222190057</v>
      </c>
      <c r="D34" s="34" t="s">
        <v>503</v>
      </c>
      <c r="E34" s="34" t="s">
        <v>504</v>
      </c>
      <c r="F34" s="34" t="s">
        <v>505</v>
      </c>
      <c r="G34" s="34" t="s">
        <v>52</v>
      </c>
      <c r="H34" s="33" t="s">
        <v>506</v>
      </c>
      <c r="I34" s="33" t="s">
        <v>375</v>
      </c>
      <c r="J34" s="19">
        <f t="shared" si="0"/>
        <v>89.365079365079367</v>
      </c>
      <c r="K34" s="20">
        <f t="shared" si="1"/>
        <v>8.9365079365079367</v>
      </c>
      <c r="L34" s="33" t="s">
        <v>507</v>
      </c>
      <c r="M34" s="33" t="s">
        <v>380</v>
      </c>
      <c r="N34" s="19">
        <f t="shared" si="2"/>
        <v>90.5</v>
      </c>
      <c r="O34" s="19">
        <f t="shared" si="3"/>
        <v>18.100000000000001</v>
      </c>
      <c r="P34" s="36">
        <v>0</v>
      </c>
      <c r="Q34" s="37">
        <v>0</v>
      </c>
      <c r="R34" s="51" t="s">
        <v>132</v>
      </c>
      <c r="S34" s="51">
        <f t="shared" si="4"/>
        <v>30.0015</v>
      </c>
      <c r="T34" s="52">
        <f t="shared" si="5"/>
        <v>30.0015</v>
      </c>
      <c r="U34" s="37">
        <v>5</v>
      </c>
      <c r="V34" s="38">
        <v>8.7142857142857135</v>
      </c>
      <c r="W34" s="31">
        <f t="shared" si="6"/>
        <v>70.752293650793646</v>
      </c>
    </row>
    <row r="35" spans="1:23" ht="23.25">
      <c r="A35" s="19">
        <v>33</v>
      </c>
      <c r="B35" s="33">
        <v>160643</v>
      </c>
      <c r="C35" s="33">
        <v>1222190060</v>
      </c>
      <c r="D35" s="34" t="s">
        <v>77</v>
      </c>
      <c r="E35" s="34" t="s">
        <v>78</v>
      </c>
      <c r="F35" s="34" t="s">
        <v>79</v>
      </c>
      <c r="G35" s="34" t="s">
        <v>52</v>
      </c>
      <c r="H35" s="33" t="s">
        <v>508</v>
      </c>
      <c r="I35" s="33" t="s">
        <v>378</v>
      </c>
      <c r="J35" s="19">
        <f t="shared" si="0"/>
        <v>88.482758620689651</v>
      </c>
      <c r="K35" s="20">
        <f t="shared" si="1"/>
        <v>8.8482758620689648</v>
      </c>
      <c r="L35" s="33" t="s">
        <v>509</v>
      </c>
      <c r="M35" s="33" t="s">
        <v>380</v>
      </c>
      <c r="N35" s="19">
        <f t="shared" si="2"/>
        <v>84.25</v>
      </c>
      <c r="O35" s="19">
        <f t="shared" si="3"/>
        <v>16.850000000000001</v>
      </c>
      <c r="P35" s="36">
        <v>25</v>
      </c>
      <c r="Q35" s="37">
        <v>0</v>
      </c>
      <c r="R35" s="51" t="s">
        <v>82</v>
      </c>
      <c r="S35" s="51">
        <f t="shared" si="4"/>
        <v>27</v>
      </c>
      <c r="T35" s="52">
        <f t="shared" si="5"/>
        <v>27</v>
      </c>
      <c r="U35" s="37">
        <v>5</v>
      </c>
      <c r="V35" s="38">
        <v>8.8571428571428577</v>
      </c>
      <c r="W35" s="31">
        <f t="shared" si="6"/>
        <v>66.555418719211829</v>
      </c>
    </row>
    <row r="36" spans="1:23" ht="23.25">
      <c r="A36" s="19">
        <v>34</v>
      </c>
      <c r="B36" s="33">
        <v>163941</v>
      </c>
      <c r="C36" s="33">
        <v>1222190061</v>
      </c>
      <c r="D36" s="34" t="s">
        <v>83</v>
      </c>
      <c r="E36" s="34" t="s">
        <v>84</v>
      </c>
      <c r="F36" s="34" t="s">
        <v>85</v>
      </c>
      <c r="G36" s="34" t="s">
        <v>52</v>
      </c>
      <c r="H36" s="33" t="s">
        <v>510</v>
      </c>
      <c r="I36" s="33" t="s">
        <v>378</v>
      </c>
      <c r="J36" s="19">
        <f t="shared" si="0"/>
        <v>79.206896551724142</v>
      </c>
      <c r="K36" s="20">
        <f t="shared" si="1"/>
        <v>7.9206896551724144</v>
      </c>
      <c r="L36" s="33" t="s">
        <v>511</v>
      </c>
      <c r="M36" s="33" t="s">
        <v>380</v>
      </c>
      <c r="N36" s="19">
        <f t="shared" si="2"/>
        <v>82.1</v>
      </c>
      <c r="O36" s="19">
        <f t="shared" si="3"/>
        <v>16.419999999999998</v>
      </c>
      <c r="P36" s="36">
        <v>25</v>
      </c>
      <c r="Q36" s="37">
        <v>0</v>
      </c>
      <c r="R36" s="51" t="s">
        <v>65</v>
      </c>
      <c r="S36" s="51">
        <f t="shared" si="4"/>
        <v>31.801500000000001</v>
      </c>
      <c r="T36" s="52">
        <f t="shared" si="5"/>
        <v>31.801500000000001</v>
      </c>
      <c r="U36" s="37">
        <v>5</v>
      </c>
      <c r="V36" s="38">
        <v>6.4285714285714288</v>
      </c>
      <c r="W36" s="31">
        <f t="shared" si="6"/>
        <v>67.570761083743847</v>
      </c>
    </row>
    <row r="37" spans="1:23" ht="23.25">
      <c r="A37" s="19">
        <v>35</v>
      </c>
      <c r="B37" s="33">
        <v>163585</v>
      </c>
      <c r="C37" s="33">
        <v>1222190062</v>
      </c>
      <c r="D37" s="34" t="s">
        <v>512</v>
      </c>
      <c r="E37" s="34" t="s">
        <v>513</v>
      </c>
      <c r="F37" s="34" t="s">
        <v>45</v>
      </c>
      <c r="G37" s="34" t="s">
        <v>52</v>
      </c>
      <c r="H37" s="33" t="s">
        <v>514</v>
      </c>
      <c r="I37" s="33" t="s">
        <v>371</v>
      </c>
      <c r="J37" s="19">
        <f t="shared" si="0"/>
        <v>77.666666666666671</v>
      </c>
      <c r="K37" s="20">
        <f t="shared" si="1"/>
        <v>7.7666666666666675</v>
      </c>
      <c r="L37" s="33" t="s">
        <v>515</v>
      </c>
      <c r="M37" s="33" t="s">
        <v>380</v>
      </c>
      <c r="N37" s="19">
        <f t="shared" si="2"/>
        <v>76.75</v>
      </c>
      <c r="O37" s="19">
        <f t="shared" si="3"/>
        <v>15.350000000000001</v>
      </c>
      <c r="P37" s="36">
        <v>25</v>
      </c>
      <c r="Q37" s="37">
        <v>0</v>
      </c>
      <c r="R37" s="51">
        <v>0</v>
      </c>
      <c r="S37" s="51">
        <f t="shared" si="4"/>
        <v>0</v>
      </c>
      <c r="T37" s="52">
        <f t="shared" si="5"/>
        <v>25</v>
      </c>
      <c r="U37" s="37">
        <v>5</v>
      </c>
      <c r="V37" s="38" t="s">
        <v>393</v>
      </c>
      <c r="W37" s="31" t="e">
        <f t="shared" si="6"/>
        <v>#VALUE!</v>
      </c>
    </row>
    <row r="38" spans="1:23" ht="23.25">
      <c r="A38" s="19">
        <v>36</v>
      </c>
      <c r="B38" s="33">
        <v>159878</v>
      </c>
      <c r="C38" s="33">
        <v>1222190064</v>
      </c>
      <c r="D38" s="34" t="s">
        <v>87</v>
      </c>
      <c r="E38" s="34" t="s">
        <v>88</v>
      </c>
      <c r="F38" s="34" t="s">
        <v>89</v>
      </c>
      <c r="G38" s="34" t="s">
        <v>90</v>
      </c>
      <c r="H38" s="33" t="s">
        <v>516</v>
      </c>
      <c r="I38" s="33" t="s">
        <v>378</v>
      </c>
      <c r="J38" s="19">
        <f t="shared" si="0"/>
        <v>78.551724137931032</v>
      </c>
      <c r="K38" s="20">
        <f t="shared" si="1"/>
        <v>7.8551724137931034</v>
      </c>
      <c r="L38" s="33" t="s">
        <v>517</v>
      </c>
      <c r="M38" s="33" t="s">
        <v>398</v>
      </c>
      <c r="N38" s="19">
        <f t="shared" si="2"/>
        <v>74</v>
      </c>
      <c r="O38" s="19">
        <f t="shared" si="3"/>
        <v>14.8</v>
      </c>
      <c r="P38" s="36"/>
      <c r="Q38" s="37"/>
      <c r="R38" s="51" t="s">
        <v>35</v>
      </c>
      <c r="S38" s="51">
        <f t="shared" si="4"/>
        <v>27.598500000000001</v>
      </c>
      <c r="T38" s="52">
        <f t="shared" si="5"/>
        <v>27.598500000000001</v>
      </c>
      <c r="U38" s="37"/>
      <c r="V38" s="38">
        <v>4.4285714285714288</v>
      </c>
      <c r="W38" s="31">
        <f t="shared" si="6"/>
        <v>54.682243842364535</v>
      </c>
    </row>
    <row r="39" spans="1:23" ht="23.25">
      <c r="A39" s="19">
        <v>37</v>
      </c>
      <c r="B39" s="19">
        <v>163687</v>
      </c>
      <c r="C39" s="19">
        <v>1222190065</v>
      </c>
      <c r="D39" s="20" t="s">
        <v>518</v>
      </c>
      <c r="E39" s="20" t="s">
        <v>519</v>
      </c>
      <c r="F39" s="20" t="s">
        <v>73</v>
      </c>
      <c r="G39" s="20" t="s">
        <v>28</v>
      </c>
      <c r="H39" s="19" t="s">
        <v>520</v>
      </c>
      <c r="I39" s="19" t="s">
        <v>378</v>
      </c>
      <c r="J39" s="19">
        <f t="shared" si="0"/>
        <v>79.931034482758619</v>
      </c>
      <c r="K39" s="20">
        <f t="shared" si="1"/>
        <v>7.9931034482758623</v>
      </c>
      <c r="L39" s="19" t="s">
        <v>521</v>
      </c>
      <c r="M39" s="19" t="s">
        <v>373</v>
      </c>
      <c r="N39" s="19">
        <f t="shared" si="2"/>
        <v>81.155555555555551</v>
      </c>
      <c r="O39" s="19">
        <f t="shared" si="3"/>
        <v>16.231111111111112</v>
      </c>
      <c r="P39" s="28">
        <v>0</v>
      </c>
      <c r="Q39" s="29">
        <v>0</v>
      </c>
      <c r="R39" s="51" t="s">
        <v>522</v>
      </c>
      <c r="S39" s="51">
        <f t="shared" si="4"/>
        <v>32.9985</v>
      </c>
      <c r="T39" s="52">
        <f t="shared" si="5"/>
        <v>32.9985</v>
      </c>
      <c r="U39" s="29">
        <v>5</v>
      </c>
      <c r="V39" s="31">
        <v>8.5714285714285712</v>
      </c>
      <c r="W39" s="31">
        <f t="shared" si="6"/>
        <v>70.794143130815542</v>
      </c>
    </row>
    <row r="40" spans="1:23" ht="23.25">
      <c r="A40" s="19">
        <v>38</v>
      </c>
      <c r="B40" s="33">
        <v>162328</v>
      </c>
      <c r="C40" s="33">
        <v>1222190068</v>
      </c>
      <c r="D40" s="34" t="s">
        <v>523</v>
      </c>
      <c r="E40" s="34" t="s">
        <v>524</v>
      </c>
      <c r="F40" s="34" t="s">
        <v>525</v>
      </c>
      <c r="G40" s="34" t="s">
        <v>52</v>
      </c>
      <c r="H40" s="33" t="s">
        <v>526</v>
      </c>
      <c r="I40" s="33" t="s">
        <v>375</v>
      </c>
      <c r="J40" s="19">
        <f t="shared" si="0"/>
        <v>70</v>
      </c>
      <c r="K40" s="20">
        <f t="shared" si="1"/>
        <v>7</v>
      </c>
      <c r="L40" s="33" t="s">
        <v>527</v>
      </c>
      <c r="M40" s="33" t="s">
        <v>380</v>
      </c>
      <c r="N40" s="19">
        <f t="shared" si="2"/>
        <v>69.75</v>
      </c>
      <c r="O40" s="19">
        <f t="shared" si="3"/>
        <v>13.950000000000001</v>
      </c>
      <c r="P40" s="36">
        <v>25</v>
      </c>
      <c r="Q40" s="37">
        <v>30</v>
      </c>
      <c r="R40" s="51" t="s">
        <v>528</v>
      </c>
      <c r="S40" s="51">
        <f t="shared" si="4"/>
        <v>34.200000000000003</v>
      </c>
      <c r="T40" s="52">
        <f t="shared" si="5"/>
        <v>34.200000000000003</v>
      </c>
      <c r="U40" s="37">
        <v>5</v>
      </c>
      <c r="V40" s="38">
        <v>8.5714285714285712</v>
      </c>
      <c r="W40" s="31">
        <f t="shared" si="6"/>
        <v>68.721428571428575</v>
      </c>
    </row>
    <row r="41" spans="1:23" ht="34.5">
      <c r="A41" s="19">
        <v>39</v>
      </c>
      <c r="B41" s="33">
        <v>163411</v>
      </c>
      <c r="C41" s="33">
        <v>1222190069</v>
      </c>
      <c r="D41" s="34" t="s">
        <v>523</v>
      </c>
      <c r="E41" s="34" t="s">
        <v>529</v>
      </c>
      <c r="F41" s="34" t="s">
        <v>530</v>
      </c>
      <c r="G41" s="34" t="s">
        <v>52</v>
      </c>
      <c r="H41" s="33" t="s">
        <v>497</v>
      </c>
      <c r="I41" s="33" t="s">
        <v>378</v>
      </c>
      <c r="J41" s="19">
        <f t="shared" si="0"/>
        <v>67.41379310344827</v>
      </c>
      <c r="K41" s="20">
        <f t="shared" si="1"/>
        <v>6.7413793103448274</v>
      </c>
      <c r="L41" s="33" t="s">
        <v>531</v>
      </c>
      <c r="M41" s="33" t="s">
        <v>385</v>
      </c>
      <c r="N41" s="19">
        <f t="shared" si="2"/>
        <v>64.07692307692308</v>
      </c>
      <c r="O41" s="19">
        <f t="shared" si="3"/>
        <v>12.815384615384616</v>
      </c>
      <c r="P41" s="36">
        <v>25</v>
      </c>
      <c r="Q41" s="37">
        <v>0</v>
      </c>
      <c r="R41" s="51">
        <v>0</v>
      </c>
      <c r="S41" s="51">
        <f t="shared" si="4"/>
        <v>0</v>
      </c>
      <c r="T41" s="52">
        <f t="shared" si="5"/>
        <v>25</v>
      </c>
      <c r="U41" s="37">
        <v>0</v>
      </c>
      <c r="V41" s="38">
        <v>5.7142857142857144</v>
      </c>
      <c r="W41" s="31">
        <f t="shared" si="6"/>
        <v>50.271049640015157</v>
      </c>
    </row>
    <row r="42" spans="1:23" ht="23.25">
      <c r="A42" s="19">
        <v>40</v>
      </c>
      <c r="B42" s="33">
        <v>163704</v>
      </c>
      <c r="C42" s="33">
        <v>1222190071</v>
      </c>
      <c r="D42" s="34" t="s">
        <v>532</v>
      </c>
      <c r="E42" s="34" t="s">
        <v>533</v>
      </c>
      <c r="F42" s="34" t="s">
        <v>435</v>
      </c>
      <c r="G42" s="34" t="s">
        <v>140</v>
      </c>
      <c r="H42" s="33" t="s">
        <v>534</v>
      </c>
      <c r="I42" s="33" t="s">
        <v>378</v>
      </c>
      <c r="J42" s="19">
        <f t="shared" si="0"/>
        <v>54.344827586206897</v>
      </c>
      <c r="K42" s="20">
        <f t="shared" si="1"/>
        <v>5.4344827586206899</v>
      </c>
      <c r="L42" s="33" t="s">
        <v>535</v>
      </c>
      <c r="M42" s="33" t="s">
        <v>385</v>
      </c>
      <c r="N42" s="19">
        <f t="shared" si="2"/>
        <v>58.92307692307692</v>
      </c>
      <c r="O42" s="19">
        <f t="shared" si="3"/>
        <v>11.784615384615385</v>
      </c>
      <c r="P42" s="36">
        <v>25</v>
      </c>
      <c r="Q42" s="37">
        <v>0</v>
      </c>
      <c r="R42" s="51">
        <v>0</v>
      </c>
      <c r="S42" s="51">
        <f t="shared" si="4"/>
        <v>0</v>
      </c>
      <c r="T42" s="52">
        <f t="shared" si="5"/>
        <v>25</v>
      </c>
      <c r="U42" s="37">
        <v>0</v>
      </c>
      <c r="V42" s="38">
        <v>5.5714285714285712</v>
      </c>
      <c r="W42" s="31">
        <f t="shared" si="6"/>
        <v>47.790526714664644</v>
      </c>
    </row>
    <row r="43" spans="1:23" ht="23.25">
      <c r="A43" s="19">
        <v>41</v>
      </c>
      <c r="B43" s="19">
        <v>160913</v>
      </c>
      <c r="C43" s="19">
        <v>1222190075</v>
      </c>
      <c r="D43" s="20" t="s">
        <v>93</v>
      </c>
      <c r="E43" s="20" t="s">
        <v>94</v>
      </c>
      <c r="F43" s="20" t="s">
        <v>95</v>
      </c>
      <c r="G43" s="20" t="s">
        <v>52</v>
      </c>
      <c r="H43" s="19" t="s">
        <v>536</v>
      </c>
      <c r="I43" s="19" t="s">
        <v>398</v>
      </c>
      <c r="J43" s="19">
        <f t="shared" si="0"/>
        <v>71.541666666666671</v>
      </c>
      <c r="K43" s="20">
        <f t="shared" si="1"/>
        <v>7.1541666666666677</v>
      </c>
      <c r="L43" s="19" t="s">
        <v>537</v>
      </c>
      <c r="M43" s="19" t="s">
        <v>373</v>
      </c>
      <c r="N43" s="19">
        <f t="shared" si="2"/>
        <v>75.688888888888883</v>
      </c>
      <c r="O43" s="19">
        <f t="shared" si="3"/>
        <v>15.137777777777778</v>
      </c>
      <c r="P43" s="36">
        <v>25</v>
      </c>
      <c r="Q43" s="29">
        <v>0</v>
      </c>
      <c r="R43" s="51">
        <v>0</v>
      </c>
      <c r="S43" s="51">
        <f t="shared" si="4"/>
        <v>0</v>
      </c>
      <c r="T43" s="52">
        <f t="shared" si="5"/>
        <v>25</v>
      </c>
      <c r="U43" s="29">
        <v>5</v>
      </c>
      <c r="V43" s="31">
        <v>6</v>
      </c>
      <c r="W43" s="31">
        <f t="shared" si="6"/>
        <v>58.291944444444447</v>
      </c>
    </row>
    <row r="44" spans="1:23" ht="23.25">
      <c r="A44" s="19">
        <v>42</v>
      </c>
      <c r="B44" s="19">
        <v>161293</v>
      </c>
      <c r="C44" s="19">
        <v>1222190076</v>
      </c>
      <c r="D44" s="20" t="s">
        <v>538</v>
      </c>
      <c r="E44" s="20" t="s">
        <v>539</v>
      </c>
      <c r="F44" s="20" t="s">
        <v>139</v>
      </c>
      <c r="G44" s="20" t="s">
        <v>140</v>
      </c>
      <c r="H44" s="19" t="s">
        <v>540</v>
      </c>
      <c r="I44" s="19" t="s">
        <v>425</v>
      </c>
      <c r="J44" s="19">
        <f t="shared" si="0"/>
        <v>63.5</v>
      </c>
      <c r="K44" s="20">
        <f t="shared" si="1"/>
        <v>6.3500000000000005</v>
      </c>
      <c r="L44" s="19" t="s">
        <v>541</v>
      </c>
      <c r="M44" s="19" t="s">
        <v>380</v>
      </c>
      <c r="N44" s="19">
        <f t="shared" si="2"/>
        <v>61.5</v>
      </c>
      <c r="O44" s="19">
        <f t="shared" si="3"/>
        <v>12.3</v>
      </c>
      <c r="P44" s="28">
        <v>0</v>
      </c>
      <c r="Q44" s="29">
        <v>30</v>
      </c>
      <c r="R44" s="51" t="s">
        <v>211</v>
      </c>
      <c r="S44" s="51">
        <f t="shared" si="4"/>
        <v>35.401499999999999</v>
      </c>
      <c r="T44" s="52">
        <f t="shared" si="5"/>
        <v>35.401499999999999</v>
      </c>
      <c r="U44" s="29">
        <v>5</v>
      </c>
      <c r="V44" s="31">
        <v>7.1428571428571432</v>
      </c>
      <c r="W44" s="31">
        <f t="shared" si="6"/>
        <v>66.194357142857143</v>
      </c>
    </row>
    <row r="45" spans="1:23" ht="23.25">
      <c r="A45" s="19">
        <v>43</v>
      </c>
      <c r="B45" s="33">
        <v>164272</v>
      </c>
      <c r="C45" s="33">
        <v>1222190077</v>
      </c>
      <c r="D45" s="34" t="s">
        <v>542</v>
      </c>
      <c r="E45" s="34" t="s">
        <v>543</v>
      </c>
      <c r="F45" s="34" t="s">
        <v>544</v>
      </c>
      <c r="G45" s="34" t="s">
        <v>23</v>
      </c>
      <c r="H45" s="33" t="s">
        <v>545</v>
      </c>
      <c r="I45" s="33" t="s">
        <v>377</v>
      </c>
      <c r="J45" s="19">
        <f t="shared" si="0"/>
        <v>59.517241379310342</v>
      </c>
      <c r="K45" s="20">
        <f t="shared" si="1"/>
        <v>5.9517241379310342</v>
      </c>
      <c r="L45" s="33" t="s">
        <v>546</v>
      </c>
      <c r="M45" s="33" t="s">
        <v>392</v>
      </c>
      <c r="N45" s="19">
        <f t="shared" si="2"/>
        <v>59</v>
      </c>
      <c r="O45" s="19">
        <f t="shared" si="3"/>
        <v>11.8</v>
      </c>
      <c r="P45" s="36">
        <v>25</v>
      </c>
      <c r="Q45" s="37">
        <v>0</v>
      </c>
      <c r="R45" s="51">
        <v>0</v>
      </c>
      <c r="S45" s="51">
        <f t="shared" si="4"/>
        <v>0</v>
      </c>
      <c r="T45" s="52">
        <f t="shared" si="5"/>
        <v>25</v>
      </c>
      <c r="U45" s="37">
        <v>0</v>
      </c>
      <c r="V45" s="38" t="s">
        <v>393</v>
      </c>
      <c r="W45" s="31" t="e">
        <f t="shared" si="6"/>
        <v>#VALUE!</v>
      </c>
    </row>
    <row r="46" spans="1:23" ht="23.25">
      <c r="A46" s="19">
        <v>44</v>
      </c>
      <c r="B46" s="19">
        <v>163761</v>
      </c>
      <c r="C46" s="19">
        <v>1222190078</v>
      </c>
      <c r="D46" s="20" t="s">
        <v>547</v>
      </c>
      <c r="E46" s="20" t="s">
        <v>548</v>
      </c>
      <c r="F46" s="20" t="s">
        <v>549</v>
      </c>
      <c r="G46" s="20" t="s">
        <v>52</v>
      </c>
      <c r="H46" s="19" t="s">
        <v>474</v>
      </c>
      <c r="I46" s="19" t="s">
        <v>425</v>
      </c>
      <c r="J46" s="19">
        <f t="shared" si="0"/>
        <v>60</v>
      </c>
      <c r="K46" s="20">
        <f t="shared" si="1"/>
        <v>6</v>
      </c>
      <c r="L46" s="19" t="s">
        <v>550</v>
      </c>
      <c r="M46" s="19" t="s">
        <v>432</v>
      </c>
      <c r="N46" s="19">
        <f t="shared" si="2"/>
        <v>61.5</v>
      </c>
      <c r="O46" s="19">
        <f t="shared" si="3"/>
        <v>12.3</v>
      </c>
      <c r="P46" s="36">
        <v>25</v>
      </c>
      <c r="Q46" s="29">
        <v>0</v>
      </c>
      <c r="R46" s="51">
        <v>0</v>
      </c>
      <c r="S46" s="51">
        <f t="shared" si="4"/>
        <v>0</v>
      </c>
      <c r="T46" s="52">
        <f t="shared" si="5"/>
        <v>25</v>
      </c>
      <c r="U46" s="29">
        <v>0</v>
      </c>
      <c r="V46" s="31">
        <v>5.8571428571428568</v>
      </c>
      <c r="W46" s="31">
        <f t="shared" si="6"/>
        <v>49.157142857142851</v>
      </c>
    </row>
    <row r="47" spans="1:23" ht="34.5">
      <c r="A47" s="19">
        <v>45</v>
      </c>
      <c r="B47" s="33">
        <v>159100</v>
      </c>
      <c r="C47" s="33">
        <v>1222190079</v>
      </c>
      <c r="D47" s="34" t="s">
        <v>551</v>
      </c>
      <c r="E47" s="34" t="s">
        <v>552</v>
      </c>
      <c r="F47" s="34" t="s">
        <v>553</v>
      </c>
      <c r="G47" s="34" t="s">
        <v>39</v>
      </c>
      <c r="H47" s="33" t="s">
        <v>554</v>
      </c>
      <c r="I47" s="33" t="s">
        <v>555</v>
      </c>
      <c r="J47" s="19">
        <f t="shared" si="0"/>
        <v>73.925925925925924</v>
      </c>
      <c r="K47" s="20">
        <f t="shared" si="1"/>
        <v>7.3925925925925924</v>
      </c>
      <c r="L47" s="33" t="s">
        <v>556</v>
      </c>
      <c r="M47" s="33" t="s">
        <v>557</v>
      </c>
      <c r="N47" s="19">
        <f t="shared" si="2"/>
        <v>80.070422535211264</v>
      </c>
      <c r="O47" s="19">
        <f t="shared" si="3"/>
        <v>16.014084507042252</v>
      </c>
      <c r="P47" s="36">
        <v>25</v>
      </c>
      <c r="Q47" s="37">
        <v>0</v>
      </c>
      <c r="R47" s="51">
        <v>0</v>
      </c>
      <c r="S47" s="51">
        <f t="shared" si="4"/>
        <v>0</v>
      </c>
      <c r="T47" s="52">
        <f t="shared" si="5"/>
        <v>25</v>
      </c>
      <c r="U47" s="37">
        <v>5</v>
      </c>
      <c r="V47" s="38" t="s">
        <v>393</v>
      </c>
      <c r="W47" s="31" t="e">
        <f t="shared" si="6"/>
        <v>#VALUE!</v>
      </c>
    </row>
    <row r="48" spans="1:23" ht="23.25">
      <c r="A48" s="19">
        <v>46</v>
      </c>
      <c r="B48" s="33">
        <v>159075</v>
      </c>
      <c r="C48" s="33">
        <v>1222190082</v>
      </c>
      <c r="D48" s="34" t="s">
        <v>97</v>
      </c>
      <c r="E48" s="34" t="s">
        <v>98</v>
      </c>
      <c r="F48" s="34" t="s">
        <v>99</v>
      </c>
      <c r="G48" s="34" t="s">
        <v>23</v>
      </c>
      <c r="H48" s="33" t="s">
        <v>558</v>
      </c>
      <c r="I48" s="33" t="s">
        <v>375</v>
      </c>
      <c r="J48" s="19">
        <f t="shared" si="0"/>
        <v>65.904761904761898</v>
      </c>
      <c r="K48" s="20">
        <f t="shared" si="1"/>
        <v>6.5904761904761902</v>
      </c>
      <c r="L48" s="33" t="s">
        <v>559</v>
      </c>
      <c r="M48" s="33" t="s">
        <v>380</v>
      </c>
      <c r="N48" s="19">
        <f t="shared" si="2"/>
        <v>79.599999999999994</v>
      </c>
      <c r="O48" s="19">
        <f t="shared" si="3"/>
        <v>15.92</v>
      </c>
      <c r="P48" s="36">
        <v>25</v>
      </c>
      <c r="Q48" s="37">
        <v>0</v>
      </c>
      <c r="R48" s="51">
        <v>0</v>
      </c>
      <c r="S48" s="51">
        <f t="shared" si="4"/>
        <v>0</v>
      </c>
      <c r="T48" s="52">
        <f t="shared" si="5"/>
        <v>25</v>
      </c>
      <c r="U48" s="37">
        <v>5</v>
      </c>
      <c r="V48" s="38">
        <v>7.7142857142857144</v>
      </c>
      <c r="W48" s="31">
        <f t="shared" si="6"/>
        <v>60.224761904761905</v>
      </c>
    </row>
    <row r="49" spans="1:23" ht="23.25">
      <c r="A49" s="19">
        <v>47</v>
      </c>
      <c r="B49" s="33">
        <v>159857</v>
      </c>
      <c r="C49" s="33">
        <v>1222190083</v>
      </c>
      <c r="D49" s="34" t="s">
        <v>560</v>
      </c>
      <c r="E49" s="34" t="s">
        <v>561</v>
      </c>
      <c r="F49" s="34" t="s">
        <v>562</v>
      </c>
      <c r="G49" s="34" t="s">
        <v>23</v>
      </c>
      <c r="H49" s="33" t="s">
        <v>563</v>
      </c>
      <c r="I49" s="33" t="s">
        <v>378</v>
      </c>
      <c r="J49" s="19">
        <f t="shared" si="0"/>
        <v>61.724137931034484</v>
      </c>
      <c r="K49" s="20">
        <f t="shared" si="1"/>
        <v>6.1724137931034484</v>
      </c>
      <c r="L49" s="33" t="s">
        <v>564</v>
      </c>
      <c r="M49" s="33" t="s">
        <v>565</v>
      </c>
      <c r="N49" s="19">
        <f t="shared" si="2"/>
        <v>71.285714285714292</v>
      </c>
      <c r="O49" s="19">
        <f t="shared" si="3"/>
        <v>14.25714285714286</v>
      </c>
      <c r="P49" s="36">
        <v>25</v>
      </c>
      <c r="Q49" s="37">
        <v>30</v>
      </c>
      <c r="R49" s="51">
        <v>0</v>
      </c>
      <c r="S49" s="51">
        <f t="shared" si="4"/>
        <v>0</v>
      </c>
      <c r="T49" s="52">
        <f t="shared" si="5"/>
        <v>30</v>
      </c>
      <c r="U49" s="37">
        <v>5</v>
      </c>
      <c r="V49" s="38">
        <v>4.2857142857142856</v>
      </c>
      <c r="W49" s="31">
        <f t="shared" si="6"/>
        <v>59.715270935960596</v>
      </c>
    </row>
    <row r="50" spans="1:23" ht="23.25">
      <c r="A50" s="19">
        <v>48</v>
      </c>
      <c r="B50" s="33">
        <v>159402</v>
      </c>
      <c r="C50" s="33">
        <v>1222190084</v>
      </c>
      <c r="D50" s="34" t="s">
        <v>566</v>
      </c>
      <c r="E50" s="34" t="s">
        <v>567</v>
      </c>
      <c r="F50" s="34" t="s">
        <v>568</v>
      </c>
      <c r="G50" s="34" t="s">
        <v>52</v>
      </c>
      <c r="H50" s="33" t="s">
        <v>569</v>
      </c>
      <c r="I50" s="33" t="s">
        <v>378</v>
      </c>
      <c r="J50" s="19">
        <f t="shared" si="0"/>
        <v>69.620689655172413</v>
      </c>
      <c r="K50" s="20">
        <f t="shared" si="1"/>
        <v>6.9620689655172416</v>
      </c>
      <c r="L50" s="33" t="s">
        <v>570</v>
      </c>
      <c r="M50" s="33" t="s">
        <v>405</v>
      </c>
      <c r="N50" s="19">
        <f t="shared" si="2"/>
        <v>81.125</v>
      </c>
      <c r="O50" s="19">
        <f t="shared" si="3"/>
        <v>16.225000000000001</v>
      </c>
      <c r="P50" s="36">
        <v>25</v>
      </c>
      <c r="Q50" s="37">
        <v>0</v>
      </c>
      <c r="R50" s="51">
        <v>0</v>
      </c>
      <c r="S50" s="51">
        <f t="shared" si="4"/>
        <v>0</v>
      </c>
      <c r="T50" s="52">
        <f t="shared" si="5"/>
        <v>25</v>
      </c>
      <c r="U50" s="37">
        <v>0</v>
      </c>
      <c r="V50" s="38">
        <v>7</v>
      </c>
      <c r="W50" s="31">
        <f t="shared" si="6"/>
        <v>55.187068965517241</v>
      </c>
    </row>
    <row r="51" spans="1:23" ht="23.25">
      <c r="A51" s="19">
        <v>49</v>
      </c>
      <c r="B51" s="19">
        <v>159058</v>
      </c>
      <c r="C51" s="19">
        <v>1222190085</v>
      </c>
      <c r="D51" s="20" t="s">
        <v>571</v>
      </c>
      <c r="E51" s="20" t="s">
        <v>572</v>
      </c>
      <c r="F51" s="20" t="s">
        <v>573</v>
      </c>
      <c r="G51" s="20" t="s">
        <v>28</v>
      </c>
      <c r="H51" s="19" t="s">
        <v>574</v>
      </c>
      <c r="I51" s="19" t="s">
        <v>375</v>
      </c>
      <c r="J51" s="19">
        <f t="shared" si="0"/>
        <v>78.952380952380949</v>
      </c>
      <c r="K51" s="20">
        <f t="shared" si="1"/>
        <v>7.8952380952380956</v>
      </c>
      <c r="L51" s="19">
        <v>1729</v>
      </c>
      <c r="M51" s="19">
        <v>2250</v>
      </c>
      <c r="N51" s="19">
        <f t="shared" si="2"/>
        <v>76.844444444444449</v>
      </c>
      <c r="O51" s="19">
        <f t="shared" si="3"/>
        <v>15.36888888888889</v>
      </c>
      <c r="P51" s="28">
        <v>0</v>
      </c>
      <c r="Q51" s="29">
        <v>0</v>
      </c>
      <c r="R51" s="51" t="s">
        <v>160</v>
      </c>
      <c r="S51" s="51">
        <f t="shared" si="4"/>
        <v>23.9985</v>
      </c>
      <c r="T51" s="52">
        <f t="shared" si="5"/>
        <v>23.9985</v>
      </c>
      <c r="U51" s="29">
        <v>5</v>
      </c>
      <c r="V51" s="31">
        <v>8.7142857142857135</v>
      </c>
      <c r="W51" s="31">
        <f t="shared" si="6"/>
        <v>60.976912698412697</v>
      </c>
    </row>
    <row r="52" spans="1:23" ht="23.25">
      <c r="A52" s="19">
        <v>50</v>
      </c>
      <c r="B52" s="33">
        <v>160928</v>
      </c>
      <c r="C52" s="33">
        <v>1222190089</v>
      </c>
      <c r="D52" s="34" t="s">
        <v>102</v>
      </c>
      <c r="E52" s="34" t="s">
        <v>103</v>
      </c>
      <c r="F52" s="34" t="s">
        <v>104</v>
      </c>
      <c r="G52" s="34" t="s">
        <v>575</v>
      </c>
      <c r="H52" s="33" t="s">
        <v>576</v>
      </c>
      <c r="I52" s="33" t="s">
        <v>385</v>
      </c>
      <c r="J52" s="19">
        <f t="shared" si="0"/>
        <v>81.5</v>
      </c>
      <c r="K52" s="20">
        <f t="shared" si="1"/>
        <v>8.15</v>
      </c>
      <c r="L52" s="33" t="s">
        <v>577</v>
      </c>
      <c r="M52" s="33" t="s">
        <v>405</v>
      </c>
      <c r="N52" s="19">
        <f t="shared" si="2"/>
        <v>58.0625</v>
      </c>
      <c r="O52" s="19">
        <f t="shared" si="3"/>
        <v>11.612500000000001</v>
      </c>
      <c r="P52" s="36">
        <v>0</v>
      </c>
      <c r="Q52" s="37">
        <v>0</v>
      </c>
      <c r="R52" s="51" t="s">
        <v>54</v>
      </c>
      <c r="S52" s="51">
        <f t="shared" si="4"/>
        <v>25.2</v>
      </c>
      <c r="T52" s="52">
        <f t="shared" si="5"/>
        <v>25.2</v>
      </c>
      <c r="U52" s="37">
        <v>0</v>
      </c>
      <c r="V52" s="38">
        <v>4.5714285714285712</v>
      </c>
      <c r="W52" s="31">
        <f t="shared" si="6"/>
        <v>49.533928571428575</v>
      </c>
    </row>
    <row r="53" spans="1:23" ht="34.5">
      <c r="A53" s="19">
        <v>51</v>
      </c>
      <c r="B53" s="19">
        <v>163142</v>
      </c>
      <c r="C53" s="19">
        <v>1222190091</v>
      </c>
      <c r="D53" s="20" t="s">
        <v>108</v>
      </c>
      <c r="E53" s="20" t="s">
        <v>109</v>
      </c>
      <c r="F53" s="20" t="s">
        <v>110</v>
      </c>
      <c r="G53" s="20" t="s">
        <v>52</v>
      </c>
      <c r="H53" s="19" t="s">
        <v>578</v>
      </c>
      <c r="I53" s="19" t="s">
        <v>378</v>
      </c>
      <c r="J53" s="19">
        <f t="shared" si="0"/>
        <v>86.310344827586206</v>
      </c>
      <c r="K53" s="20">
        <f t="shared" si="1"/>
        <v>8.6310344827586203</v>
      </c>
      <c r="L53" s="19" t="s">
        <v>579</v>
      </c>
      <c r="M53" s="19" t="s">
        <v>405</v>
      </c>
      <c r="N53" s="19">
        <f t="shared" si="2"/>
        <v>64.75</v>
      </c>
      <c r="O53" s="19">
        <f t="shared" si="3"/>
        <v>12.950000000000001</v>
      </c>
      <c r="P53" s="28">
        <v>25</v>
      </c>
      <c r="Q53" s="29">
        <v>0</v>
      </c>
      <c r="R53" s="51">
        <v>0</v>
      </c>
      <c r="S53" s="51">
        <f t="shared" si="4"/>
        <v>0</v>
      </c>
      <c r="T53" s="52">
        <f t="shared" si="5"/>
        <v>25</v>
      </c>
      <c r="U53" s="29">
        <v>0</v>
      </c>
      <c r="V53" s="31">
        <v>7.5714285714285712</v>
      </c>
      <c r="W53" s="31">
        <f t="shared" si="6"/>
        <v>54.152463054187194</v>
      </c>
    </row>
    <row r="54" spans="1:23" ht="45.75">
      <c r="A54" s="19">
        <v>52</v>
      </c>
      <c r="B54" s="33">
        <v>159946</v>
      </c>
      <c r="C54" s="33">
        <v>1222190095</v>
      </c>
      <c r="D54" s="34" t="s">
        <v>112</v>
      </c>
      <c r="E54" s="34" t="s">
        <v>113</v>
      </c>
      <c r="F54" s="34" t="s">
        <v>114</v>
      </c>
      <c r="G54" s="34" t="s">
        <v>52</v>
      </c>
      <c r="H54" s="33" t="s">
        <v>580</v>
      </c>
      <c r="I54" s="33" t="s">
        <v>378</v>
      </c>
      <c r="J54" s="19">
        <f t="shared" si="0"/>
        <v>80.206896551724142</v>
      </c>
      <c r="K54" s="20">
        <f t="shared" si="1"/>
        <v>8.0206896551724149</v>
      </c>
      <c r="L54" s="33" t="s">
        <v>581</v>
      </c>
      <c r="M54" s="33" t="s">
        <v>373</v>
      </c>
      <c r="N54" s="19">
        <f t="shared" si="2"/>
        <v>70.577777777777783</v>
      </c>
      <c r="O54" s="19">
        <f t="shared" si="3"/>
        <v>14.115555555555558</v>
      </c>
      <c r="P54" s="36">
        <v>0</v>
      </c>
      <c r="Q54" s="37">
        <v>0</v>
      </c>
      <c r="R54" s="51" t="s">
        <v>117</v>
      </c>
      <c r="S54" s="51">
        <f t="shared" si="4"/>
        <v>42.601500000000001</v>
      </c>
      <c r="T54" s="52">
        <f t="shared" si="5"/>
        <v>42.601500000000001</v>
      </c>
      <c r="U54" s="37">
        <v>5</v>
      </c>
      <c r="V54" s="38">
        <v>8.7142857142857135</v>
      </c>
      <c r="W54" s="31">
        <f t="shared" si="6"/>
        <v>78.452030925013688</v>
      </c>
    </row>
    <row r="55" spans="1:23" ht="23.25">
      <c r="A55" s="19">
        <v>53</v>
      </c>
      <c r="B55" s="19">
        <v>163021</v>
      </c>
      <c r="C55" s="19">
        <v>1222190098</v>
      </c>
      <c r="D55" s="20" t="s">
        <v>118</v>
      </c>
      <c r="E55" s="20" t="s">
        <v>119</v>
      </c>
      <c r="F55" s="20" t="s">
        <v>120</v>
      </c>
      <c r="G55" s="20" t="s">
        <v>52</v>
      </c>
      <c r="H55" s="19" t="s">
        <v>582</v>
      </c>
      <c r="I55" s="19" t="s">
        <v>378</v>
      </c>
      <c r="J55" s="19">
        <f t="shared" si="0"/>
        <v>70.482758620689651</v>
      </c>
      <c r="K55" s="20">
        <f t="shared" si="1"/>
        <v>7.0482758620689658</v>
      </c>
      <c r="L55" s="19" t="s">
        <v>379</v>
      </c>
      <c r="M55" s="19" t="s">
        <v>380</v>
      </c>
      <c r="N55" s="19">
        <f t="shared" si="2"/>
        <v>61.15</v>
      </c>
      <c r="O55" s="19">
        <f t="shared" si="3"/>
        <v>12.23</v>
      </c>
      <c r="P55" s="28">
        <v>0</v>
      </c>
      <c r="Q55" s="29">
        <v>0</v>
      </c>
      <c r="R55" s="51" t="s">
        <v>59</v>
      </c>
      <c r="S55" s="51">
        <f t="shared" si="4"/>
        <v>23.400000000000002</v>
      </c>
      <c r="T55" s="52">
        <f t="shared" si="5"/>
        <v>23.400000000000002</v>
      </c>
      <c r="U55" s="29">
        <v>5</v>
      </c>
      <c r="V55" s="31" t="s">
        <v>393</v>
      </c>
      <c r="W55" s="31" t="e">
        <f t="shared" si="6"/>
        <v>#VALUE!</v>
      </c>
    </row>
    <row r="56" spans="1:23" ht="23.25">
      <c r="A56" s="19">
        <v>54</v>
      </c>
      <c r="B56" s="33">
        <v>161914</v>
      </c>
      <c r="C56" s="33">
        <v>1222190100</v>
      </c>
      <c r="D56" s="34" t="s">
        <v>583</v>
      </c>
      <c r="E56" s="34" t="s">
        <v>584</v>
      </c>
      <c r="F56" s="34" t="s">
        <v>585</v>
      </c>
      <c r="G56" s="34" t="s">
        <v>28</v>
      </c>
      <c r="H56" s="33" t="s">
        <v>586</v>
      </c>
      <c r="I56" s="33" t="s">
        <v>375</v>
      </c>
      <c r="J56" s="19">
        <f t="shared" si="0"/>
        <v>79.206349206349202</v>
      </c>
      <c r="K56" s="20">
        <f t="shared" si="1"/>
        <v>7.9206349206349209</v>
      </c>
      <c r="L56" s="33" t="s">
        <v>587</v>
      </c>
      <c r="M56" s="33" t="s">
        <v>380</v>
      </c>
      <c r="N56" s="19">
        <f t="shared" si="2"/>
        <v>78.5</v>
      </c>
      <c r="O56" s="19">
        <f t="shared" si="3"/>
        <v>15.700000000000001</v>
      </c>
      <c r="P56" s="36">
        <v>25</v>
      </c>
      <c r="Q56" s="37">
        <v>0</v>
      </c>
      <c r="R56" s="51" t="s">
        <v>151</v>
      </c>
      <c r="S56" s="51">
        <f t="shared" si="4"/>
        <v>30.6</v>
      </c>
      <c r="T56" s="52">
        <f t="shared" si="5"/>
        <v>30.6</v>
      </c>
      <c r="U56" s="37">
        <v>5</v>
      </c>
      <c r="V56" s="38">
        <v>6.1428571428571432</v>
      </c>
      <c r="W56" s="31">
        <f t="shared" si="6"/>
        <v>65.36349206349206</v>
      </c>
    </row>
    <row r="57" spans="1:23" ht="23.25">
      <c r="A57" s="19">
        <v>55</v>
      </c>
      <c r="B57" s="19">
        <v>175457</v>
      </c>
      <c r="C57" s="19">
        <v>1222190101</v>
      </c>
      <c r="D57" s="20" t="s">
        <v>583</v>
      </c>
      <c r="E57" s="20" t="s">
        <v>588</v>
      </c>
      <c r="F57" s="20" t="s">
        <v>589</v>
      </c>
      <c r="G57" s="20" t="s">
        <v>52</v>
      </c>
      <c r="H57" s="19" t="s">
        <v>590</v>
      </c>
      <c r="I57" s="19" t="s">
        <v>380</v>
      </c>
      <c r="J57" s="19">
        <f t="shared" si="0"/>
        <v>90.2</v>
      </c>
      <c r="K57" s="20">
        <f t="shared" si="1"/>
        <v>9.0200000000000014</v>
      </c>
      <c r="L57" s="19" t="s">
        <v>557</v>
      </c>
      <c r="M57" s="19" t="s">
        <v>380</v>
      </c>
      <c r="N57" s="19">
        <f t="shared" si="2"/>
        <v>71</v>
      </c>
      <c r="O57" s="19">
        <f t="shared" si="3"/>
        <v>14.200000000000001</v>
      </c>
      <c r="P57" s="28">
        <v>25</v>
      </c>
      <c r="Q57" s="29">
        <v>0</v>
      </c>
      <c r="R57" s="51">
        <v>0</v>
      </c>
      <c r="S57" s="51">
        <f t="shared" si="4"/>
        <v>0</v>
      </c>
      <c r="T57" s="52">
        <f t="shared" si="5"/>
        <v>25</v>
      </c>
      <c r="U57" s="29">
        <v>0</v>
      </c>
      <c r="V57" s="31">
        <v>5.8571428571428568</v>
      </c>
      <c r="W57" s="31">
        <f t="shared" si="6"/>
        <v>54.077142857142853</v>
      </c>
    </row>
    <row r="58" spans="1:23" ht="23.25">
      <c r="A58" s="19">
        <v>56</v>
      </c>
      <c r="B58" s="19">
        <v>163544</v>
      </c>
      <c r="C58" s="19">
        <v>1222190105</v>
      </c>
      <c r="D58" s="20" t="s">
        <v>591</v>
      </c>
      <c r="E58" s="20" t="s">
        <v>592</v>
      </c>
      <c r="F58" s="20" t="s">
        <v>593</v>
      </c>
      <c r="G58" s="20" t="s">
        <v>28</v>
      </c>
      <c r="H58" s="19" t="s">
        <v>594</v>
      </c>
      <c r="I58" s="19" t="s">
        <v>378</v>
      </c>
      <c r="J58" s="19">
        <f t="shared" si="0"/>
        <v>66.965517241379317</v>
      </c>
      <c r="K58" s="20">
        <f t="shared" si="1"/>
        <v>6.6965517241379322</v>
      </c>
      <c r="L58" s="19" t="s">
        <v>595</v>
      </c>
      <c r="M58" s="19" t="s">
        <v>486</v>
      </c>
      <c r="N58" s="19">
        <f t="shared" si="2"/>
        <v>73.35849056603773</v>
      </c>
      <c r="O58" s="19">
        <f t="shared" si="3"/>
        <v>14.671698113207547</v>
      </c>
      <c r="P58" s="28">
        <v>0</v>
      </c>
      <c r="Q58" s="29">
        <v>0</v>
      </c>
      <c r="R58" s="51">
        <v>0</v>
      </c>
      <c r="S58" s="51">
        <f t="shared" si="4"/>
        <v>0</v>
      </c>
      <c r="T58" s="52">
        <f t="shared" si="5"/>
        <v>0</v>
      </c>
      <c r="U58" s="29">
        <v>5</v>
      </c>
      <c r="V58" s="31" t="s">
        <v>393</v>
      </c>
      <c r="W58" s="31" t="e">
        <f t="shared" si="6"/>
        <v>#VALUE!</v>
      </c>
    </row>
    <row r="59" spans="1:23" ht="23.25">
      <c r="A59" s="19">
        <v>57</v>
      </c>
      <c r="B59" s="19">
        <v>163650</v>
      </c>
      <c r="C59" s="19">
        <v>1222190110</v>
      </c>
      <c r="D59" s="20" t="s">
        <v>123</v>
      </c>
      <c r="E59" s="20" t="s">
        <v>124</v>
      </c>
      <c r="F59" s="20" t="s">
        <v>125</v>
      </c>
      <c r="G59" s="20" t="s">
        <v>90</v>
      </c>
      <c r="H59" s="19" t="s">
        <v>471</v>
      </c>
      <c r="I59" s="19" t="s">
        <v>375</v>
      </c>
      <c r="J59" s="19">
        <f t="shared" si="0"/>
        <v>64.666666666666671</v>
      </c>
      <c r="K59" s="20">
        <f t="shared" si="1"/>
        <v>6.4666666666666677</v>
      </c>
      <c r="L59" s="19">
        <v>1441</v>
      </c>
      <c r="M59" s="19" t="s">
        <v>380</v>
      </c>
      <c r="N59" s="19">
        <f t="shared" si="2"/>
        <v>72.05</v>
      </c>
      <c r="O59" s="19">
        <f t="shared" si="3"/>
        <v>14.41</v>
      </c>
      <c r="P59" s="36">
        <v>0</v>
      </c>
      <c r="Q59" s="37">
        <v>0</v>
      </c>
      <c r="R59" s="51" t="s">
        <v>35</v>
      </c>
      <c r="S59" s="51">
        <f t="shared" si="4"/>
        <v>27.598500000000001</v>
      </c>
      <c r="T59" s="52">
        <f t="shared" si="5"/>
        <v>27.598500000000001</v>
      </c>
      <c r="U59" s="37">
        <v>5</v>
      </c>
      <c r="V59" s="38">
        <v>5</v>
      </c>
      <c r="W59" s="31">
        <f t="shared" si="6"/>
        <v>58.475166666666667</v>
      </c>
    </row>
    <row r="60" spans="1:23" ht="23.25">
      <c r="A60" s="19">
        <v>58</v>
      </c>
      <c r="B60" s="19">
        <v>161204</v>
      </c>
      <c r="C60" s="19">
        <v>1222190111</v>
      </c>
      <c r="D60" s="20" t="s">
        <v>596</v>
      </c>
      <c r="E60" s="20" t="s">
        <v>304</v>
      </c>
      <c r="F60" s="20" t="s">
        <v>597</v>
      </c>
      <c r="G60" s="20" t="s">
        <v>52</v>
      </c>
      <c r="H60" s="19" t="s">
        <v>471</v>
      </c>
      <c r="I60" s="19" t="s">
        <v>378</v>
      </c>
      <c r="J60" s="19">
        <f t="shared" si="0"/>
        <v>70.241379310344826</v>
      </c>
      <c r="K60" s="20">
        <f t="shared" si="1"/>
        <v>7.0241379310344829</v>
      </c>
      <c r="L60" s="19" t="s">
        <v>598</v>
      </c>
      <c r="M60" s="19" t="s">
        <v>565</v>
      </c>
      <c r="N60" s="19">
        <f t="shared" si="2"/>
        <v>67</v>
      </c>
      <c r="O60" s="19">
        <f t="shared" si="3"/>
        <v>13.4</v>
      </c>
      <c r="P60" s="28">
        <v>0</v>
      </c>
      <c r="Q60" s="29">
        <v>0</v>
      </c>
      <c r="R60" s="51" t="s">
        <v>48</v>
      </c>
      <c r="S60" s="51">
        <f t="shared" si="4"/>
        <v>22.801500000000001</v>
      </c>
      <c r="T60" s="52">
        <f t="shared" si="5"/>
        <v>22.801500000000001</v>
      </c>
      <c r="U60" s="29">
        <v>5</v>
      </c>
      <c r="V60" s="31">
        <v>6.8571428571428568</v>
      </c>
      <c r="W60" s="31">
        <f t="shared" si="6"/>
        <v>55.082780788177338</v>
      </c>
    </row>
    <row r="61" spans="1:23" ht="23.25">
      <c r="A61" s="19">
        <v>59</v>
      </c>
      <c r="B61" s="19">
        <v>159243</v>
      </c>
      <c r="C61" s="19">
        <v>1222190113</v>
      </c>
      <c r="D61" s="20" t="s">
        <v>599</v>
      </c>
      <c r="E61" s="20" t="s">
        <v>600</v>
      </c>
      <c r="F61" s="20" t="s">
        <v>601</v>
      </c>
      <c r="G61" s="20" t="s">
        <v>28</v>
      </c>
      <c r="H61" s="19" t="s">
        <v>602</v>
      </c>
      <c r="I61" s="19" t="s">
        <v>375</v>
      </c>
      <c r="J61" s="19">
        <f t="shared" si="0"/>
        <v>84.412698412698418</v>
      </c>
      <c r="K61" s="20">
        <f t="shared" si="1"/>
        <v>8.4412698412698415</v>
      </c>
      <c r="L61" s="19" t="s">
        <v>603</v>
      </c>
      <c r="M61" s="19" t="s">
        <v>373</v>
      </c>
      <c r="N61" s="19">
        <f t="shared" si="2"/>
        <v>83.288888888888891</v>
      </c>
      <c r="O61" s="19">
        <f t="shared" si="3"/>
        <v>16.657777777777778</v>
      </c>
      <c r="P61" s="28">
        <v>25</v>
      </c>
      <c r="Q61" s="29">
        <v>0</v>
      </c>
      <c r="R61" s="51" t="s">
        <v>604</v>
      </c>
      <c r="S61" s="51">
        <f t="shared" si="4"/>
        <v>36</v>
      </c>
      <c r="T61" s="52">
        <f t="shared" si="5"/>
        <v>36</v>
      </c>
      <c r="U61" s="29">
        <v>5</v>
      </c>
      <c r="V61" s="31">
        <v>8.8571428571428577</v>
      </c>
      <c r="W61" s="31">
        <f t="shared" si="6"/>
        <v>74.956190476190471</v>
      </c>
    </row>
    <row r="62" spans="1:23" ht="23.25">
      <c r="A62" s="19">
        <v>60</v>
      </c>
      <c r="B62" s="19">
        <v>162652</v>
      </c>
      <c r="C62" s="19">
        <v>1222190114</v>
      </c>
      <c r="D62" s="20" t="s">
        <v>605</v>
      </c>
      <c r="E62" s="20" t="s">
        <v>606</v>
      </c>
      <c r="F62" s="20" t="s">
        <v>607</v>
      </c>
      <c r="G62" s="20" t="s">
        <v>23</v>
      </c>
      <c r="H62" s="19" t="s">
        <v>608</v>
      </c>
      <c r="I62" s="19" t="s">
        <v>378</v>
      </c>
      <c r="J62" s="19">
        <f t="shared" si="0"/>
        <v>75.689655172413794</v>
      </c>
      <c r="K62" s="20">
        <f t="shared" si="1"/>
        <v>7.5689655172413799</v>
      </c>
      <c r="L62" s="19" t="s">
        <v>609</v>
      </c>
      <c r="M62" s="19" t="s">
        <v>398</v>
      </c>
      <c r="N62" s="19">
        <f t="shared" si="2"/>
        <v>67.416666666666671</v>
      </c>
      <c r="O62" s="19">
        <f t="shared" si="3"/>
        <v>13.483333333333334</v>
      </c>
      <c r="P62" s="28">
        <v>25</v>
      </c>
      <c r="Q62" s="29">
        <v>0</v>
      </c>
      <c r="R62" s="51">
        <v>0</v>
      </c>
      <c r="S62" s="51">
        <f t="shared" si="4"/>
        <v>0</v>
      </c>
      <c r="T62" s="52">
        <f t="shared" si="5"/>
        <v>25</v>
      </c>
      <c r="U62" s="29">
        <v>0</v>
      </c>
      <c r="V62" s="31" t="s">
        <v>393</v>
      </c>
      <c r="W62" s="31" t="e">
        <f t="shared" si="6"/>
        <v>#VALUE!</v>
      </c>
    </row>
    <row r="63" spans="1:23" ht="23.25">
      <c r="A63" s="19">
        <v>61</v>
      </c>
      <c r="B63" s="19">
        <v>162580</v>
      </c>
      <c r="C63" s="19">
        <v>1222190116</v>
      </c>
      <c r="D63" s="20" t="s">
        <v>127</v>
      </c>
      <c r="E63" s="20" t="s">
        <v>128</v>
      </c>
      <c r="F63" s="20" t="s">
        <v>129</v>
      </c>
      <c r="G63" s="20" t="s">
        <v>52</v>
      </c>
      <c r="H63" s="19" t="s">
        <v>610</v>
      </c>
      <c r="I63" s="19" t="s">
        <v>375</v>
      </c>
      <c r="J63" s="19">
        <f t="shared" si="0"/>
        <v>83.333333333333329</v>
      </c>
      <c r="K63" s="20">
        <f t="shared" si="1"/>
        <v>8.3333333333333339</v>
      </c>
      <c r="L63" s="19" t="s">
        <v>611</v>
      </c>
      <c r="M63" s="19" t="s">
        <v>380</v>
      </c>
      <c r="N63" s="19">
        <f t="shared" si="2"/>
        <v>79.05</v>
      </c>
      <c r="O63" s="19">
        <f t="shared" si="3"/>
        <v>15.81</v>
      </c>
      <c r="P63" s="28">
        <v>25</v>
      </c>
      <c r="Q63" s="29">
        <v>0</v>
      </c>
      <c r="R63" s="51" t="s">
        <v>132</v>
      </c>
      <c r="S63" s="51">
        <f t="shared" si="4"/>
        <v>30.0015</v>
      </c>
      <c r="T63" s="52">
        <f t="shared" si="5"/>
        <v>30.0015</v>
      </c>
      <c r="U63" s="29">
        <v>5</v>
      </c>
      <c r="V63" s="31">
        <v>8.4285714285714288</v>
      </c>
      <c r="W63" s="31">
        <f t="shared" si="6"/>
        <v>67.573404761904769</v>
      </c>
    </row>
    <row r="64" spans="1:23" ht="23.25">
      <c r="A64" s="19">
        <v>62</v>
      </c>
      <c r="B64" s="19">
        <v>159179</v>
      </c>
      <c r="C64" s="19">
        <v>1222190119</v>
      </c>
      <c r="D64" s="20" t="s">
        <v>133</v>
      </c>
      <c r="E64" s="20" t="s">
        <v>134</v>
      </c>
      <c r="F64" s="20" t="s">
        <v>135</v>
      </c>
      <c r="G64" s="20" t="s">
        <v>52</v>
      </c>
      <c r="H64" s="19" t="s">
        <v>612</v>
      </c>
      <c r="I64" s="19" t="s">
        <v>378</v>
      </c>
      <c r="J64" s="19">
        <f t="shared" si="0"/>
        <v>76.241379310344826</v>
      </c>
      <c r="K64" s="20">
        <f t="shared" si="1"/>
        <v>7.6241379310344826</v>
      </c>
      <c r="L64" s="19" t="s">
        <v>613</v>
      </c>
      <c r="M64" s="19" t="s">
        <v>373</v>
      </c>
      <c r="N64" s="19">
        <f t="shared" si="2"/>
        <v>79.37777777777778</v>
      </c>
      <c r="O64" s="19">
        <f t="shared" si="3"/>
        <v>15.875555555555557</v>
      </c>
      <c r="P64" s="28">
        <v>25</v>
      </c>
      <c r="Q64" s="29">
        <v>30</v>
      </c>
      <c r="R64" s="51" t="s">
        <v>54</v>
      </c>
      <c r="S64" s="51">
        <f t="shared" si="4"/>
        <v>25.2</v>
      </c>
      <c r="T64" s="52">
        <f t="shared" si="5"/>
        <v>30</v>
      </c>
      <c r="U64" s="29">
        <v>5</v>
      </c>
      <c r="V64" s="31">
        <v>6</v>
      </c>
      <c r="W64" s="31">
        <f t="shared" si="6"/>
        <v>64.499693486590047</v>
      </c>
    </row>
    <row r="65" spans="1:23" ht="23.25">
      <c r="A65" s="19">
        <v>63</v>
      </c>
      <c r="B65" s="33">
        <v>159083</v>
      </c>
      <c r="C65" s="33">
        <v>1222190124</v>
      </c>
      <c r="D65" s="34" t="s">
        <v>614</v>
      </c>
      <c r="E65" s="34" t="s">
        <v>615</v>
      </c>
      <c r="F65" s="34" t="s">
        <v>616</v>
      </c>
      <c r="G65" s="34" t="s">
        <v>52</v>
      </c>
      <c r="H65" s="33" t="s">
        <v>617</v>
      </c>
      <c r="I65" s="33" t="s">
        <v>378</v>
      </c>
      <c r="J65" s="19">
        <f t="shared" si="0"/>
        <v>83.103448275862064</v>
      </c>
      <c r="K65" s="20">
        <f t="shared" si="1"/>
        <v>8.3103448275862064</v>
      </c>
      <c r="L65" s="33" t="s">
        <v>618</v>
      </c>
      <c r="M65" s="33" t="s">
        <v>398</v>
      </c>
      <c r="N65" s="19">
        <f t="shared" si="2"/>
        <v>84.958333333333329</v>
      </c>
      <c r="O65" s="19">
        <f t="shared" si="3"/>
        <v>16.991666666666667</v>
      </c>
      <c r="P65" s="36">
        <v>25</v>
      </c>
      <c r="Q65" s="37">
        <v>0</v>
      </c>
      <c r="R65" s="51">
        <v>0</v>
      </c>
      <c r="S65" s="51">
        <f t="shared" si="4"/>
        <v>0</v>
      </c>
      <c r="T65" s="52">
        <f t="shared" si="5"/>
        <v>25</v>
      </c>
      <c r="U65" s="37">
        <v>0</v>
      </c>
      <c r="V65" s="38">
        <v>8.4285714285714288</v>
      </c>
      <c r="W65" s="31">
        <f t="shared" si="6"/>
        <v>58.730582922824304</v>
      </c>
    </row>
    <row r="66" spans="1:23" ht="23.25">
      <c r="A66" s="19">
        <v>64</v>
      </c>
      <c r="B66" s="33">
        <v>160316</v>
      </c>
      <c r="C66" s="33">
        <v>1222190126</v>
      </c>
      <c r="D66" s="34" t="s">
        <v>619</v>
      </c>
      <c r="E66" s="34" t="s">
        <v>620</v>
      </c>
      <c r="F66" s="34" t="s">
        <v>621</v>
      </c>
      <c r="G66" s="34" t="s">
        <v>140</v>
      </c>
      <c r="H66" s="33" t="s">
        <v>622</v>
      </c>
      <c r="I66" s="33" t="s">
        <v>398</v>
      </c>
      <c r="J66" s="19">
        <f t="shared" si="0"/>
        <v>58.958333333333336</v>
      </c>
      <c r="K66" s="20">
        <f t="shared" si="1"/>
        <v>5.8958333333333339</v>
      </c>
      <c r="L66" s="33" t="s">
        <v>623</v>
      </c>
      <c r="M66" s="33" t="s">
        <v>373</v>
      </c>
      <c r="N66" s="19">
        <f t="shared" si="2"/>
        <v>61.68888888888889</v>
      </c>
      <c r="O66" s="19">
        <f t="shared" si="3"/>
        <v>12.337777777777779</v>
      </c>
      <c r="P66" s="36">
        <v>25</v>
      </c>
      <c r="Q66" s="37">
        <v>0</v>
      </c>
      <c r="R66" s="51" t="s">
        <v>528</v>
      </c>
      <c r="S66" s="51">
        <f t="shared" si="4"/>
        <v>34.200000000000003</v>
      </c>
      <c r="T66" s="52">
        <f t="shared" si="5"/>
        <v>34.200000000000003</v>
      </c>
      <c r="U66" s="37">
        <v>5</v>
      </c>
      <c r="V66" s="38">
        <v>8.5714285714285712</v>
      </c>
      <c r="W66" s="31">
        <f t="shared" si="6"/>
        <v>66.005039682539689</v>
      </c>
    </row>
    <row r="67" spans="1:23" ht="23.25">
      <c r="A67" s="19">
        <v>65</v>
      </c>
      <c r="B67" s="33">
        <v>164218</v>
      </c>
      <c r="C67" s="33">
        <v>1222190127</v>
      </c>
      <c r="D67" s="34" t="s">
        <v>624</v>
      </c>
      <c r="E67" s="34" t="s">
        <v>625</v>
      </c>
      <c r="F67" s="34" t="s">
        <v>626</v>
      </c>
      <c r="G67" s="34" t="s">
        <v>90</v>
      </c>
      <c r="H67" s="33"/>
      <c r="I67" s="33"/>
      <c r="J67" s="19" t="e">
        <f t="shared" si="0"/>
        <v>#DIV/0!</v>
      </c>
      <c r="K67" s="20" t="e">
        <f t="shared" si="1"/>
        <v>#DIV/0!</v>
      </c>
      <c r="L67" s="33" t="s">
        <v>627</v>
      </c>
      <c r="M67" s="33" t="s">
        <v>380</v>
      </c>
      <c r="N67" s="19">
        <f t="shared" si="2"/>
        <v>75.55</v>
      </c>
      <c r="O67" s="19">
        <f t="shared" si="3"/>
        <v>15.11</v>
      </c>
      <c r="P67" s="36">
        <v>25</v>
      </c>
      <c r="Q67" s="37">
        <v>0</v>
      </c>
      <c r="R67" s="51">
        <v>0</v>
      </c>
      <c r="S67" s="51">
        <f t="shared" si="4"/>
        <v>0</v>
      </c>
      <c r="T67" s="52">
        <f t="shared" si="5"/>
        <v>25</v>
      </c>
      <c r="U67" s="37">
        <v>0</v>
      </c>
      <c r="V67" s="38" t="s">
        <v>393</v>
      </c>
      <c r="W67" s="31" t="e">
        <f t="shared" si="6"/>
        <v>#DIV/0!</v>
      </c>
    </row>
    <row r="68" spans="1:23" ht="34.5">
      <c r="A68" s="19">
        <v>66</v>
      </c>
      <c r="B68" s="19">
        <v>159633</v>
      </c>
      <c r="C68" s="19">
        <v>1222190128</v>
      </c>
      <c r="D68" s="20" t="s">
        <v>628</v>
      </c>
      <c r="E68" s="20" t="s">
        <v>629</v>
      </c>
      <c r="F68" s="20" t="s">
        <v>630</v>
      </c>
      <c r="G68" s="20" t="s">
        <v>23</v>
      </c>
      <c r="H68" s="19" t="s">
        <v>631</v>
      </c>
      <c r="I68" s="19" t="s">
        <v>425</v>
      </c>
      <c r="J68" s="19">
        <f t="shared" ref="J68:J131" si="7">(H68*100)/I68</f>
        <v>55.666666666666664</v>
      </c>
      <c r="K68" s="20">
        <f t="shared" ref="K68:K132" si="8">0.1*J68</f>
        <v>5.5666666666666664</v>
      </c>
      <c r="L68" s="19" t="s">
        <v>632</v>
      </c>
      <c r="M68" s="19" t="s">
        <v>380</v>
      </c>
      <c r="N68" s="19">
        <f t="shared" ref="N68:N131" si="9">(L68*100)/M68</f>
        <v>60.05</v>
      </c>
      <c r="O68" s="19">
        <f t="shared" ref="O68:O132" si="10">0.2*N68</f>
        <v>12.01</v>
      </c>
      <c r="P68" s="28">
        <v>25</v>
      </c>
      <c r="Q68" s="29">
        <v>0</v>
      </c>
      <c r="R68" s="51">
        <v>0</v>
      </c>
      <c r="S68" s="51">
        <f t="shared" ref="S68:S131" si="11">R68*0.45</f>
        <v>0</v>
      </c>
      <c r="T68" s="52">
        <f t="shared" ref="T68:T131" si="12">MAX(P68,Q68,R68,S68)</f>
        <v>25</v>
      </c>
      <c r="U68" s="29">
        <v>5</v>
      </c>
      <c r="V68" s="31">
        <v>6.8571428571428568</v>
      </c>
      <c r="W68" s="31">
        <f t="shared" ref="W68:W131" si="13">K68+O68+T68+U68+V68</f>
        <v>54.433809523809522</v>
      </c>
    </row>
    <row r="69" spans="1:23" ht="23.25">
      <c r="A69" s="19">
        <v>67</v>
      </c>
      <c r="B69" s="33">
        <v>162142</v>
      </c>
      <c r="C69" s="33">
        <v>1222190130</v>
      </c>
      <c r="D69" s="34" t="s">
        <v>633</v>
      </c>
      <c r="E69" s="34" t="s">
        <v>634</v>
      </c>
      <c r="F69" s="34" t="s">
        <v>139</v>
      </c>
      <c r="G69" s="34" t="s">
        <v>23</v>
      </c>
      <c r="H69" s="33" t="s">
        <v>635</v>
      </c>
      <c r="I69" s="33" t="s">
        <v>378</v>
      </c>
      <c r="J69" s="19">
        <f t="shared" si="7"/>
        <v>69.275862068965523</v>
      </c>
      <c r="K69" s="20">
        <f t="shared" si="8"/>
        <v>6.927586206896553</v>
      </c>
      <c r="L69" s="33" t="s">
        <v>636</v>
      </c>
      <c r="M69" s="33" t="s">
        <v>392</v>
      </c>
      <c r="N69" s="19">
        <f t="shared" si="9"/>
        <v>56.1</v>
      </c>
      <c r="O69" s="19">
        <f t="shared" si="10"/>
        <v>11.22</v>
      </c>
      <c r="P69" s="36">
        <v>25</v>
      </c>
      <c r="Q69" s="37">
        <v>0</v>
      </c>
      <c r="R69" s="51">
        <v>0</v>
      </c>
      <c r="S69" s="51">
        <f t="shared" si="11"/>
        <v>0</v>
      </c>
      <c r="T69" s="52">
        <f t="shared" si="12"/>
        <v>25</v>
      </c>
      <c r="U69" s="37">
        <v>0</v>
      </c>
      <c r="V69" s="38" t="s">
        <v>393</v>
      </c>
      <c r="W69" s="31" t="e">
        <f t="shared" si="13"/>
        <v>#VALUE!</v>
      </c>
    </row>
    <row r="70" spans="1:23" ht="23.25">
      <c r="A70" s="19">
        <v>68</v>
      </c>
      <c r="B70" s="33">
        <v>163989</v>
      </c>
      <c r="C70" s="33">
        <v>1222190131</v>
      </c>
      <c r="D70" s="34" t="s">
        <v>137</v>
      </c>
      <c r="E70" s="34" t="s">
        <v>138</v>
      </c>
      <c r="F70" s="34" t="s">
        <v>139</v>
      </c>
      <c r="G70" s="34" t="s">
        <v>140</v>
      </c>
      <c r="H70" s="33" t="s">
        <v>558</v>
      </c>
      <c r="I70" s="33" t="s">
        <v>375</v>
      </c>
      <c r="J70" s="19">
        <f t="shared" si="7"/>
        <v>65.904761904761898</v>
      </c>
      <c r="K70" s="20">
        <f t="shared" si="8"/>
        <v>6.5904761904761902</v>
      </c>
      <c r="L70" s="33" t="s">
        <v>637</v>
      </c>
      <c r="M70" s="33" t="s">
        <v>373</v>
      </c>
      <c r="N70" s="19">
        <f t="shared" si="9"/>
        <v>69.111111111111114</v>
      </c>
      <c r="O70" s="19">
        <f t="shared" si="10"/>
        <v>13.822222222222223</v>
      </c>
      <c r="P70" s="36">
        <v>0</v>
      </c>
      <c r="Q70" s="37">
        <v>0</v>
      </c>
      <c r="R70" s="51">
        <v>0</v>
      </c>
      <c r="S70" s="51">
        <f t="shared" si="11"/>
        <v>0</v>
      </c>
      <c r="T70" s="52">
        <f t="shared" si="12"/>
        <v>0</v>
      </c>
      <c r="U70" s="37">
        <v>5</v>
      </c>
      <c r="V70" s="38">
        <v>8.5714285714285712</v>
      </c>
      <c r="W70" s="31">
        <f t="shared" si="13"/>
        <v>33.984126984126981</v>
      </c>
    </row>
    <row r="71" spans="1:23" ht="34.5">
      <c r="A71" s="19">
        <v>69</v>
      </c>
      <c r="B71" s="33">
        <v>162257</v>
      </c>
      <c r="C71" s="33">
        <v>1222190132</v>
      </c>
      <c r="D71" s="34" t="s">
        <v>638</v>
      </c>
      <c r="E71" s="34" t="s">
        <v>639</v>
      </c>
      <c r="F71" s="34" t="s">
        <v>640</v>
      </c>
      <c r="G71" s="34" t="s">
        <v>28</v>
      </c>
      <c r="H71" s="33" t="s">
        <v>641</v>
      </c>
      <c r="I71" s="33" t="s">
        <v>378</v>
      </c>
      <c r="J71" s="19">
        <f t="shared" si="7"/>
        <v>78.517241379310349</v>
      </c>
      <c r="K71" s="20">
        <f t="shared" si="8"/>
        <v>7.8517241379310354</v>
      </c>
      <c r="L71" s="33" t="s">
        <v>642</v>
      </c>
      <c r="M71" s="33" t="s">
        <v>392</v>
      </c>
      <c r="N71" s="19">
        <f t="shared" si="9"/>
        <v>70.900000000000006</v>
      </c>
      <c r="O71" s="19">
        <f t="shared" si="10"/>
        <v>14.180000000000001</v>
      </c>
      <c r="P71" s="36">
        <v>25</v>
      </c>
      <c r="Q71" s="37">
        <v>0</v>
      </c>
      <c r="R71" s="51">
        <v>0</v>
      </c>
      <c r="S71" s="51">
        <f t="shared" si="11"/>
        <v>0</v>
      </c>
      <c r="T71" s="52">
        <f t="shared" si="12"/>
        <v>25</v>
      </c>
      <c r="U71" s="37">
        <v>0</v>
      </c>
      <c r="V71" s="38">
        <v>8.7142857142857135</v>
      </c>
      <c r="W71" s="31">
        <f t="shared" si="13"/>
        <v>55.746009852216751</v>
      </c>
    </row>
    <row r="72" spans="1:23" ht="23.25">
      <c r="A72" s="19">
        <v>70</v>
      </c>
      <c r="B72" s="19">
        <v>163230</v>
      </c>
      <c r="C72" s="19">
        <v>1222190133</v>
      </c>
      <c r="D72" s="20" t="s">
        <v>643</v>
      </c>
      <c r="E72" s="20" t="s">
        <v>644</v>
      </c>
      <c r="F72" s="20" t="s">
        <v>139</v>
      </c>
      <c r="G72" s="20" t="s">
        <v>90</v>
      </c>
      <c r="H72" s="19" t="s">
        <v>645</v>
      </c>
      <c r="I72" s="19" t="s">
        <v>398</v>
      </c>
      <c r="J72" s="19">
        <f t="shared" si="7"/>
        <v>74.166666666666671</v>
      </c>
      <c r="K72" s="20">
        <f t="shared" si="8"/>
        <v>7.4166666666666679</v>
      </c>
      <c r="L72" s="19" t="s">
        <v>646</v>
      </c>
      <c r="M72" s="19" t="s">
        <v>398</v>
      </c>
      <c r="N72" s="19">
        <f t="shared" si="9"/>
        <v>68.458333333333329</v>
      </c>
      <c r="O72" s="19">
        <f t="shared" si="10"/>
        <v>13.691666666666666</v>
      </c>
      <c r="P72" s="28">
        <v>25</v>
      </c>
      <c r="Q72" s="29">
        <v>0</v>
      </c>
      <c r="R72" s="51">
        <v>0</v>
      </c>
      <c r="S72" s="51">
        <f t="shared" si="11"/>
        <v>0</v>
      </c>
      <c r="T72" s="52">
        <f t="shared" si="12"/>
        <v>25</v>
      </c>
      <c r="U72" s="29">
        <v>0</v>
      </c>
      <c r="V72" s="31" t="s">
        <v>393</v>
      </c>
      <c r="W72" s="31" t="e">
        <f t="shared" si="13"/>
        <v>#VALUE!</v>
      </c>
    </row>
    <row r="73" spans="1:23" ht="23.25">
      <c r="A73" s="19">
        <v>71</v>
      </c>
      <c r="B73" s="19">
        <v>164316</v>
      </c>
      <c r="C73" s="19">
        <v>1222190134</v>
      </c>
      <c r="D73" s="20" t="s">
        <v>647</v>
      </c>
      <c r="E73" s="20" t="s">
        <v>648</v>
      </c>
      <c r="F73" s="20" t="s">
        <v>649</v>
      </c>
      <c r="G73" s="20" t="s">
        <v>23</v>
      </c>
      <c r="H73" s="19" t="s">
        <v>650</v>
      </c>
      <c r="I73" s="19" t="s">
        <v>425</v>
      </c>
      <c r="J73" s="19">
        <f t="shared" si="7"/>
        <v>62.833333333333336</v>
      </c>
      <c r="K73" s="20">
        <f t="shared" si="8"/>
        <v>6.2833333333333341</v>
      </c>
      <c r="L73" s="19" t="s">
        <v>651</v>
      </c>
      <c r="M73" s="19" t="s">
        <v>652</v>
      </c>
      <c r="N73" s="19">
        <f t="shared" si="9"/>
        <v>69.909090909090907</v>
      </c>
      <c r="O73" s="19">
        <f t="shared" si="10"/>
        <v>13.981818181818182</v>
      </c>
      <c r="P73" s="28">
        <v>0</v>
      </c>
      <c r="Q73" s="29">
        <v>30</v>
      </c>
      <c r="R73" s="51">
        <v>0</v>
      </c>
      <c r="S73" s="51">
        <f t="shared" si="11"/>
        <v>0</v>
      </c>
      <c r="T73" s="52">
        <f t="shared" si="12"/>
        <v>30</v>
      </c>
      <c r="U73" s="29">
        <v>5</v>
      </c>
      <c r="V73" s="31">
        <v>8</v>
      </c>
      <c r="W73" s="31">
        <f t="shared" si="13"/>
        <v>63.265151515151516</v>
      </c>
    </row>
    <row r="74" spans="1:23" ht="23.25">
      <c r="A74" s="19">
        <v>72</v>
      </c>
      <c r="B74" s="19">
        <v>162236</v>
      </c>
      <c r="C74" s="19">
        <v>1222190137</v>
      </c>
      <c r="D74" s="20" t="s">
        <v>653</v>
      </c>
      <c r="E74" s="20" t="s">
        <v>654</v>
      </c>
      <c r="F74" s="20" t="s">
        <v>655</v>
      </c>
      <c r="G74" s="20" t="s">
        <v>52</v>
      </c>
      <c r="H74" s="19" t="s">
        <v>656</v>
      </c>
      <c r="I74" s="19" t="s">
        <v>425</v>
      </c>
      <c r="J74" s="19">
        <f t="shared" si="7"/>
        <v>63.666666666666664</v>
      </c>
      <c r="K74" s="20">
        <f t="shared" si="8"/>
        <v>6.3666666666666671</v>
      </c>
      <c r="L74" s="19" t="s">
        <v>657</v>
      </c>
      <c r="M74" s="19" t="s">
        <v>432</v>
      </c>
      <c r="N74" s="19">
        <f t="shared" si="9"/>
        <v>73.8</v>
      </c>
      <c r="O74" s="19">
        <f t="shared" si="10"/>
        <v>14.76</v>
      </c>
      <c r="P74" s="28">
        <v>25</v>
      </c>
      <c r="Q74" s="29">
        <v>30</v>
      </c>
      <c r="R74" s="51">
        <v>0</v>
      </c>
      <c r="S74" s="51">
        <f t="shared" si="11"/>
        <v>0</v>
      </c>
      <c r="T74" s="52">
        <f t="shared" si="12"/>
        <v>30</v>
      </c>
      <c r="U74" s="29">
        <v>5</v>
      </c>
      <c r="V74" s="31">
        <v>8.5714285714285712</v>
      </c>
      <c r="W74" s="31">
        <f t="shared" si="13"/>
        <v>64.698095238095235</v>
      </c>
    </row>
    <row r="75" spans="1:23" ht="23.25">
      <c r="A75" s="19">
        <v>73</v>
      </c>
      <c r="B75" s="33">
        <v>164285</v>
      </c>
      <c r="C75" s="33">
        <v>1222190140</v>
      </c>
      <c r="D75" s="34" t="s">
        <v>143</v>
      </c>
      <c r="E75" s="34" t="s">
        <v>144</v>
      </c>
      <c r="F75" s="34" t="s">
        <v>145</v>
      </c>
      <c r="G75" s="34" t="s">
        <v>52</v>
      </c>
      <c r="H75" s="33" t="s">
        <v>658</v>
      </c>
      <c r="I75" s="33" t="s">
        <v>378</v>
      </c>
      <c r="J75" s="19">
        <f t="shared" si="7"/>
        <v>69.758620689655174</v>
      </c>
      <c r="K75" s="20">
        <f t="shared" si="8"/>
        <v>6.975862068965518</v>
      </c>
      <c r="L75" s="33" t="s">
        <v>659</v>
      </c>
      <c r="M75" s="33" t="s">
        <v>565</v>
      </c>
      <c r="N75" s="19">
        <f t="shared" si="9"/>
        <v>76.642857142857139</v>
      </c>
      <c r="O75" s="19">
        <f t="shared" si="10"/>
        <v>15.328571428571429</v>
      </c>
      <c r="P75" s="36">
        <v>25</v>
      </c>
      <c r="Q75" s="37">
        <v>0</v>
      </c>
      <c r="R75" s="51" t="s">
        <v>59</v>
      </c>
      <c r="S75" s="51">
        <f t="shared" si="11"/>
        <v>23.400000000000002</v>
      </c>
      <c r="T75" s="52">
        <f t="shared" si="12"/>
        <v>25</v>
      </c>
      <c r="U75" s="37">
        <v>5</v>
      </c>
      <c r="V75" s="38" t="s">
        <v>393</v>
      </c>
      <c r="W75" s="31" t="e">
        <f t="shared" si="13"/>
        <v>#VALUE!</v>
      </c>
    </row>
    <row r="76" spans="1:23" ht="23.25">
      <c r="A76" s="19">
        <v>74</v>
      </c>
      <c r="B76" s="19">
        <v>159864</v>
      </c>
      <c r="C76" s="19">
        <v>1222190141</v>
      </c>
      <c r="D76" s="20" t="s">
        <v>660</v>
      </c>
      <c r="E76" s="20" t="s">
        <v>661</v>
      </c>
      <c r="F76" s="20" t="s">
        <v>662</v>
      </c>
      <c r="G76" s="20" t="s">
        <v>52</v>
      </c>
      <c r="H76" s="19" t="s">
        <v>663</v>
      </c>
      <c r="I76" s="19" t="s">
        <v>375</v>
      </c>
      <c r="J76" s="19">
        <f t="shared" si="7"/>
        <v>78.126984126984127</v>
      </c>
      <c r="K76" s="20">
        <f t="shared" si="8"/>
        <v>7.8126984126984134</v>
      </c>
      <c r="L76" s="19" t="s">
        <v>611</v>
      </c>
      <c r="M76" s="19" t="s">
        <v>380</v>
      </c>
      <c r="N76" s="19">
        <f t="shared" si="9"/>
        <v>79.05</v>
      </c>
      <c r="O76" s="19">
        <f t="shared" si="10"/>
        <v>15.81</v>
      </c>
      <c r="P76" s="28">
        <v>0</v>
      </c>
      <c r="Q76" s="29">
        <v>0</v>
      </c>
      <c r="R76" s="51" t="s">
        <v>321</v>
      </c>
      <c r="S76" s="51">
        <f t="shared" si="11"/>
        <v>28.201500000000003</v>
      </c>
      <c r="T76" s="52">
        <f t="shared" si="12"/>
        <v>28.201500000000003</v>
      </c>
      <c r="U76" s="29">
        <v>5</v>
      </c>
      <c r="V76" s="31">
        <v>8.7142857142857135</v>
      </c>
      <c r="W76" s="31">
        <f t="shared" si="13"/>
        <v>65.53848412698413</v>
      </c>
    </row>
    <row r="77" spans="1:23" ht="23.25">
      <c r="A77" s="19">
        <v>75</v>
      </c>
      <c r="B77" s="33">
        <v>161025</v>
      </c>
      <c r="C77" s="33">
        <v>1222190142</v>
      </c>
      <c r="D77" s="34" t="s">
        <v>664</v>
      </c>
      <c r="E77" s="34" t="s">
        <v>665</v>
      </c>
      <c r="F77" s="34" t="s">
        <v>666</v>
      </c>
      <c r="G77" s="34" t="s">
        <v>52</v>
      </c>
      <c r="H77" s="33" t="s">
        <v>508</v>
      </c>
      <c r="I77" s="33" t="s">
        <v>375</v>
      </c>
      <c r="J77" s="19">
        <f t="shared" si="7"/>
        <v>81.460317460317455</v>
      </c>
      <c r="K77" s="20">
        <f t="shared" si="8"/>
        <v>8.1460317460317455</v>
      </c>
      <c r="L77" s="33" t="s">
        <v>667</v>
      </c>
      <c r="M77" s="33" t="s">
        <v>380</v>
      </c>
      <c r="N77" s="19">
        <f t="shared" si="9"/>
        <v>83.55</v>
      </c>
      <c r="O77" s="19">
        <f t="shared" si="10"/>
        <v>16.71</v>
      </c>
      <c r="P77" s="36">
        <v>25</v>
      </c>
      <c r="Q77" s="37">
        <v>0</v>
      </c>
      <c r="R77" s="51" t="s">
        <v>188</v>
      </c>
      <c r="S77" s="51">
        <f t="shared" si="11"/>
        <v>29.398499999999999</v>
      </c>
      <c r="T77" s="52">
        <f t="shared" si="12"/>
        <v>29.398499999999999</v>
      </c>
      <c r="U77" s="37">
        <v>5</v>
      </c>
      <c r="V77" s="38">
        <v>6.5714285714285712</v>
      </c>
      <c r="W77" s="31">
        <f t="shared" si="13"/>
        <v>65.825960317460314</v>
      </c>
    </row>
    <row r="78" spans="1:23" ht="23.25">
      <c r="A78" s="19">
        <v>76</v>
      </c>
      <c r="B78" s="19">
        <v>160305</v>
      </c>
      <c r="C78" s="19">
        <v>1222190143</v>
      </c>
      <c r="D78" s="20" t="s">
        <v>664</v>
      </c>
      <c r="E78" s="20" t="s">
        <v>668</v>
      </c>
      <c r="F78" s="20" t="s">
        <v>669</v>
      </c>
      <c r="G78" s="20" t="s">
        <v>90</v>
      </c>
      <c r="H78" s="19" t="s">
        <v>670</v>
      </c>
      <c r="I78" s="19" t="s">
        <v>378</v>
      </c>
      <c r="J78" s="19">
        <f t="shared" si="7"/>
        <v>74.758620689655174</v>
      </c>
      <c r="K78" s="20">
        <f t="shared" si="8"/>
        <v>7.475862068965518</v>
      </c>
      <c r="L78" s="19" t="s">
        <v>671</v>
      </c>
      <c r="M78" s="19" t="s">
        <v>398</v>
      </c>
      <c r="N78" s="19">
        <f t="shared" si="9"/>
        <v>67.041666666666671</v>
      </c>
      <c r="O78" s="19">
        <f t="shared" si="10"/>
        <v>13.408333333333335</v>
      </c>
      <c r="P78" s="36">
        <v>25</v>
      </c>
      <c r="Q78" s="29">
        <v>0</v>
      </c>
      <c r="R78" s="51">
        <v>0</v>
      </c>
      <c r="S78" s="51">
        <f t="shared" si="11"/>
        <v>0</v>
      </c>
      <c r="T78" s="52">
        <f t="shared" si="12"/>
        <v>25</v>
      </c>
      <c r="U78" s="29">
        <v>0</v>
      </c>
      <c r="V78" s="31" t="s">
        <v>393</v>
      </c>
      <c r="W78" s="31" t="e">
        <f t="shared" si="13"/>
        <v>#VALUE!</v>
      </c>
    </row>
    <row r="79" spans="1:23" ht="23.25">
      <c r="A79" s="19">
        <v>77</v>
      </c>
      <c r="B79" s="19">
        <v>162288</v>
      </c>
      <c r="C79" s="19">
        <v>1222190144</v>
      </c>
      <c r="D79" s="20" t="s">
        <v>660</v>
      </c>
      <c r="E79" s="20" t="s">
        <v>672</v>
      </c>
      <c r="F79" s="20" t="s">
        <v>673</v>
      </c>
      <c r="G79" s="20" t="s">
        <v>28</v>
      </c>
      <c r="H79" s="19" t="s">
        <v>674</v>
      </c>
      <c r="I79" s="19" t="s">
        <v>377</v>
      </c>
      <c r="J79" s="19">
        <f t="shared" si="7"/>
        <v>78</v>
      </c>
      <c r="K79" s="20">
        <f t="shared" si="8"/>
        <v>7.8000000000000007</v>
      </c>
      <c r="L79" s="19" t="s">
        <v>675</v>
      </c>
      <c r="M79" s="19" t="s">
        <v>1201</v>
      </c>
      <c r="N79" s="19">
        <f t="shared" si="9"/>
        <v>838.5</v>
      </c>
      <c r="O79" s="19">
        <f t="shared" si="10"/>
        <v>167.70000000000002</v>
      </c>
      <c r="P79" s="36">
        <v>25</v>
      </c>
      <c r="Q79" s="29">
        <v>30</v>
      </c>
      <c r="R79" s="51" t="s">
        <v>676</v>
      </c>
      <c r="S79" s="51">
        <f t="shared" si="11"/>
        <v>26.401500000000002</v>
      </c>
      <c r="T79" s="52">
        <f t="shared" si="12"/>
        <v>30</v>
      </c>
      <c r="U79" s="29">
        <v>5</v>
      </c>
      <c r="V79" s="31">
        <v>5.8571428571428568</v>
      </c>
      <c r="W79" s="31">
        <f t="shared" si="13"/>
        <v>216.35714285714289</v>
      </c>
    </row>
    <row r="80" spans="1:23" ht="23.25">
      <c r="A80" s="19">
        <v>78</v>
      </c>
      <c r="B80" s="33">
        <v>164716</v>
      </c>
      <c r="C80" s="33">
        <v>1222190145</v>
      </c>
      <c r="D80" s="34" t="s">
        <v>677</v>
      </c>
      <c r="E80" s="34" t="s">
        <v>304</v>
      </c>
      <c r="F80" s="34" t="s">
        <v>678</v>
      </c>
      <c r="G80" s="34" t="s">
        <v>39</v>
      </c>
      <c r="H80" s="33" t="s">
        <v>679</v>
      </c>
      <c r="I80" s="33" t="s">
        <v>680</v>
      </c>
      <c r="J80" s="19">
        <f t="shared" si="7"/>
        <v>65.333333333333329</v>
      </c>
      <c r="K80" s="20">
        <f t="shared" si="8"/>
        <v>6.5333333333333332</v>
      </c>
      <c r="L80" s="33" t="s">
        <v>474</v>
      </c>
      <c r="M80" s="33" t="s">
        <v>432</v>
      </c>
      <c r="N80" s="19">
        <f t="shared" si="9"/>
        <v>72</v>
      </c>
      <c r="O80" s="19">
        <f t="shared" si="10"/>
        <v>14.4</v>
      </c>
      <c r="P80" s="36">
        <v>25</v>
      </c>
      <c r="Q80" s="37">
        <v>0</v>
      </c>
      <c r="R80" s="51">
        <v>0</v>
      </c>
      <c r="S80" s="51">
        <f t="shared" si="11"/>
        <v>0</v>
      </c>
      <c r="T80" s="52">
        <f t="shared" si="12"/>
        <v>25</v>
      </c>
      <c r="U80" s="37">
        <v>0</v>
      </c>
      <c r="V80" s="38">
        <v>6.7142857142857144</v>
      </c>
      <c r="W80" s="31">
        <f t="shared" si="13"/>
        <v>52.647619047619052</v>
      </c>
    </row>
    <row r="81" spans="1:23" ht="23.25">
      <c r="A81" s="19">
        <v>79</v>
      </c>
      <c r="B81" s="33">
        <v>161782</v>
      </c>
      <c r="C81" s="33">
        <v>1222190146</v>
      </c>
      <c r="D81" s="34" t="s">
        <v>147</v>
      </c>
      <c r="E81" s="34" t="s">
        <v>148</v>
      </c>
      <c r="F81" s="34" t="s">
        <v>149</v>
      </c>
      <c r="G81" s="34" t="s">
        <v>28</v>
      </c>
      <c r="H81" s="33" t="s">
        <v>681</v>
      </c>
      <c r="I81" s="33" t="s">
        <v>378</v>
      </c>
      <c r="J81" s="19">
        <f t="shared" si="7"/>
        <v>63.689655172413794</v>
      </c>
      <c r="K81" s="20">
        <f t="shared" si="8"/>
        <v>6.3689655172413797</v>
      </c>
      <c r="L81" s="33" t="s">
        <v>682</v>
      </c>
      <c r="M81" s="33" t="s">
        <v>380</v>
      </c>
      <c r="N81" s="19">
        <f t="shared" si="9"/>
        <v>70.650000000000006</v>
      </c>
      <c r="O81" s="19">
        <f t="shared" si="10"/>
        <v>14.130000000000003</v>
      </c>
      <c r="P81" s="36">
        <v>25</v>
      </c>
      <c r="Q81" s="37">
        <v>0</v>
      </c>
      <c r="R81" s="51" t="s">
        <v>151</v>
      </c>
      <c r="S81" s="51">
        <f t="shared" si="11"/>
        <v>30.6</v>
      </c>
      <c r="T81" s="52">
        <f t="shared" si="12"/>
        <v>30.6</v>
      </c>
      <c r="U81" s="37">
        <v>5</v>
      </c>
      <c r="V81" s="38">
        <v>6.1428571428571432</v>
      </c>
      <c r="W81" s="31">
        <f t="shared" si="13"/>
        <v>62.241822660098528</v>
      </c>
    </row>
    <row r="82" spans="1:23" ht="23.25">
      <c r="A82" s="19">
        <v>80</v>
      </c>
      <c r="B82" s="19">
        <v>175540</v>
      </c>
      <c r="C82" s="19">
        <v>1222190147</v>
      </c>
      <c r="D82" s="20" t="s">
        <v>683</v>
      </c>
      <c r="E82" s="20" t="s">
        <v>684</v>
      </c>
      <c r="F82" s="20" t="s">
        <v>549</v>
      </c>
      <c r="G82" s="20" t="s">
        <v>140</v>
      </c>
      <c r="H82" s="19" t="s">
        <v>685</v>
      </c>
      <c r="I82" s="19" t="s">
        <v>378</v>
      </c>
      <c r="J82" s="19">
        <f t="shared" si="7"/>
        <v>88.896551724137936</v>
      </c>
      <c r="K82" s="20">
        <f t="shared" si="8"/>
        <v>8.8896551724137947</v>
      </c>
      <c r="L82" s="19" t="s">
        <v>686</v>
      </c>
      <c r="M82" s="19" t="s">
        <v>398</v>
      </c>
      <c r="N82" s="19">
        <f t="shared" si="9"/>
        <v>88</v>
      </c>
      <c r="O82" s="19">
        <f t="shared" si="10"/>
        <v>17.600000000000001</v>
      </c>
      <c r="P82" s="28">
        <v>25</v>
      </c>
      <c r="Q82" s="29">
        <v>0</v>
      </c>
      <c r="R82" s="51">
        <v>0</v>
      </c>
      <c r="S82" s="51">
        <f t="shared" si="11"/>
        <v>0</v>
      </c>
      <c r="T82" s="52">
        <f t="shared" si="12"/>
        <v>25</v>
      </c>
      <c r="U82" s="29">
        <v>0</v>
      </c>
      <c r="V82" s="31" t="s">
        <v>393</v>
      </c>
      <c r="W82" s="31" t="e">
        <f t="shared" si="13"/>
        <v>#VALUE!</v>
      </c>
    </row>
    <row r="83" spans="1:23" ht="23.25">
      <c r="A83" s="19">
        <v>81</v>
      </c>
      <c r="B83" s="19">
        <v>161026</v>
      </c>
      <c r="C83" s="19">
        <v>1222190150</v>
      </c>
      <c r="D83" s="20" t="s">
        <v>687</v>
      </c>
      <c r="E83" s="20" t="s">
        <v>688</v>
      </c>
      <c r="F83" s="20" t="s">
        <v>186</v>
      </c>
      <c r="G83" s="20" t="s">
        <v>52</v>
      </c>
      <c r="H83" s="19" t="s">
        <v>689</v>
      </c>
      <c r="I83" s="19" t="s">
        <v>425</v>
      </c>
      <c r="J83" s="19">
        <f t="shared" si="7"/>
        <v>56.833333333333336</v>
      </c>
      <c r="K83" s="20">
        <f t="shared" si="8"/>
        <v>5.6833333333333336</v>
      </c>
      <c r="L83" s="19" t="s">
        <v>690</v>
      </c>
      <c r="M83" s="19" t="s">
        <v>565</v>
      </c>
      <c r="N83" s="19">
        <f t="shared" si="9"/>
        <v>78.321428571428569</v>
      </c>
      <c r="O83" s="19">
        <f t="shared" si="10"/>
        <v>15.664285714285715</v>
      </c>
      <c r="P83" s="28">
        <v>0</v>
      </c>
      <c r="Q83" s="29">
        <v>30</v>
      </c>
      <c r="R83" s="51" t="s">
        <v>48</v>
      </c>
      <c r="S83" s="51">
        <f t="shared" si="11"/>
        <v>22.801500000000001</v>
      </c>
      <c r="T83" s="52">
        <f t="shared" si="12"/>
        <v>30</v>
      </c>
      <c r="U83" s="29">
        <v>5</v>
      </c>
      <c r="V83" s="31">
        <v>8.7142857142857135</v>
      </c>
      <c r="W83" s="31">
        <f t="shared" si="13"/>
        <v>65.061904761904756</v>
      </c>
    </row>
    <row r="84" spans="1:23" ht="23.25">
      <c r="A84" s="19">
        <v>82</v>
      </c>
      <c r="B84" s="33">
        <v>160525</v>
      </c>
      <c r="C84" s="33">
        <v>1222190151</v>
      </c>
      <c r="D84" s="34" t="s">
        <v>152</v>
      </c>
      <c r="E84" s="34" t="s">
        <v>153</v>
      </c>
      <c r="F84" s="34" t="s">
        <v>154</v>
      </c>
      <c r="G84" s="20" t="s">
        <v>23</v>
      </c>
      <c r="H84" s="33" t="s">
        <v>691</v>
      </c>
      <c r="I84" s="33" t="s">
        <v>371</v>
      </c>
      <c r="J84" s="19">
        <f t="shared" si="7"/>
        <v>63.333333333333336</v>
      </c>
      <c r="K84" s="20">
        <f t="shared" si="8"/>
        <v>6.3333333333333339</v>
      </c>
      <c r="L84" s="33" t="s">
        <v>692</v>
      </c>
      <c r="M84" s="33" t="s">
        <v>380</v>
      </c>
      <c r="N84" s="19">
        <f t="shared" si="9"/>
        <v>63.35</v>
      </c>
      <c r="O84" s="19">
        <f t="shared" si="10"/>
        <v>12.670000000000002</v>
      </c>
      <c r="P84" s="36">
        <v>25</v>
      </c>
      <c r="Q84" s="37">
        <v>0</v>
      </c>
      <c r="R84" s="51">
        <v>0</v>
      </c>
      <c r="S84" s="51">
        <f t="shared" si="11"/>
        <v>0</v>
      </c>
      <c r="T84" s="52">
        <f t="shared" si="12"/>
        <v>25</v>
      </c>
      <c r="U84" s="37">
        <v>5</v>
      </c>
      <c r="V84" s="38">
        <v>8.7142857142857135</v>
      </c>
      <c r="W84" s="31">
        <f t="shared" si="13"/>
        <v>57.717619047619053</v>
      </c>
    </row>
    <row r="85" spans="1:23" ht="23.25">
      <c r="A85" s="19">
        <v>83</v>
      </c>
      <c r="B85" s="33">
        <v>164837</v>
      </c>
      <c r="C85" s="33">
        <v>1222190156</v>
      </c>
      <c r="D85" s="34" t="s">
        <v>693</v>
      </c>
      <c r="E85" s="34" t="s">
        <v>694</v>
      </c>
      <c r="F85" s="34" t="s">
        <v>695</v>
      </c>
      <c r="G85" s="34" t="s">
        <v>52</v>
      </c>
      <c r="H85" s="33" t="s">
        <v>696</v>
      </c>
      <c r="I85" s="33" t="s">
        <v>378</v>
      </c>
      <c r="J85" s="19">
        <f t="shared" si="7"/>
        <v>61.03448275862069</v>
      </c>
      <c r="K85" s="20">
        <f t="shared" si="8"/>
        <v>6.1034482758620694</v>
      </c>
      <c r="L85" s="33" t="s">
        <v>697</v>
      </c>
      <c r="M85" s="33" t="s">
        <v>380</v>
      </c>
      <c r="N85" s="19">
        <f t="shared" si="9"/>
        <v>73.2</v>
      </c>
      <c r="O85" s="19">
        <f t="shared" si="10"/>
        <v>14.64</v>
      </c>
      <c r="P85" s="36">
        <v>25</v>
      </c>
      <c r="Q85" s="37">
        <v>0</v>
      </c>
      <c r="R85" s="51" t="s">
        <v>321</v>
      </c>
      <c r="S85" s="51">
        <f t="shared" si="11"/>
        <v>28.201500000000003</v>
      </c>
      <c r="T85" s="52">
        <f t="shared" si="12"/>
        <v>28.201500000000003</v>
      </c>
      <c r="U85" s="37">
        <v>5</v>
      </c>
      <c r="V85" s="38" t="s">
        <v>393</v>
      </c>
      <c r="W85" s="31" t="e">
        <f t="shared" si="13"/>
        <v>#VALUE!</v>
      </c>
    </row>
    <row r="86" spans="1:23" ht="23.25">
      <c r="A86" s="19">
        <v>84</v>
      </c>
      <c r="B86" s="33">
        <v>160910</v>
      </c>
      <c r="C86" s="33">
        <v>1222190157</v>
      </c>
      <c r="D86" s="34" t="s">
        <v>698</v>
      </c>
      <c r="E86" s="34" t="s">
        <v>699</v>
      </c>
      <c r="F86" s="34" t="s">
        <v>700</v>
      </c>
      <c r="G86" s="34" t="s">
        <v>52</v>
      </c>
      <c r="H86" s="33" t="s">
        <v>701</v>
      </c>
      <c r="I86" s="33" t="s">
        <v>378</v>
      </c>
      <c r="J86" s="19">
        <f t="shared" si="7"/>
        <v>80.965517241379317</v>
      </c>
      <c r="K86" s="20">
        <f t="shared" si="8"/>
        <v>8.0965517241379317</v>
      </c>
      <c r="L86" s="33" t="s">
        <v>467</v>
      </c>
      <c r="M86" s="33" t="s">
        <v>380</v>
      </c>
      <c r="N86" s="19">
        <f t="shared" si="9"/>
        <v>80.400000000000006</v>
      </c>
      <c r="O86" s="19">
        <f t="shared" si="10"/>
        <v>16.080000000000002</v>
      </c>
      <c r="P86" s="36">
        <v>25</v>
      </c>
      <c r="Q86" s="37">
        <v>30</v>
      </c>
      <c r="R86" s="51">
        <v>0</v>
      </c>
      <c r="S86" s="51">
        <f t="shared" si="11"/>
        <v>0</v>
      </c>
      <c r="T86" s="52">
        <f t="shared" si="12"/>
        <v>30</v>
      </c>
      <c r="U86" s="37">
        <v>5</v>
      </c>
      <c r="V86" s="38">
        <v>8.4285714285714288</v>
      </c>
      <c r="W86" s="31">
        <f t="shared" si="13"/>
        <v>67.605123152709368</v>
      </c>
    </row>
    <row r="87" spans="1:23" ht="23.25">
      <c r="A87" s="19">
        <v>85</v>
      </c>
      <c r="B87" s="33">
        <v>160226</v>
      </c>
      <c r="C87" s="33">
        <v>1222190163</v>
      </c>
      <c r="D87" s="34" t="s">
        <v>702</v>
      </c>
      <c r="E87" s="34" t="s">
        <v>703</v>
      </c>
      <c r="F87" s="34" t="s">
        <v>695</v>
      </c>
      <c r="G87" s="34" t="s">
        <v>52</v>
      </c>
      <c r="H87" s="33" t="s">
        <v>704</v>
      </c>
      <c r="I87" s="33" t="s">
        <v>378</v>
      </c>
      <c r="J87" s="19">
        <f t="shared" si="7"/>
        <v>77.206896551724142</v>
      </c>
      <c r="K87" s="20">
        <f t="shared" si="8"/>
        <v>7.7206896551724142</v>
      </c>
      <c r="L87" s="33" t="s">
        <v>407</v>
      </c>
      <c r="M87" s="33" t="s">
        <v>380</v>
      </c>
      <c r="N87" s="19">
        <f t="shared" si="9"/>
        <v>82.5</v>
      </c>
      <c r="O87" s="19">
        <f t="shared" si="10"/>
        <v>16.5</v>
      </c>
      <c r="P87" s="36">
        <v>25</v>
      </c>
      <c r="Q87" s="37">
        <v>30</v>
      </c>
      <c r="R87" s="51">
        <v>0</v>
      </c>
      <c r="S87" s="51">
        <f t="shared" si="11"/>
        <v>0</v>
      </c>
      <c r="T87" s="52">
        <f t="shared" si="12"/>
        <v>30</v>
      </c>
      <c r="U87" s="37">
        <v>5</v>
      </c>
      <c r="V87" s="38" t="s">
        <v>393</v>
      </c>
      <c r="W87" s="31" t="e">
        <f t="shared" si="13"/>
        <v>#VALUE!</v>
      </c>
    </row>
    <row r="88" spans="1:23" ht="23.25">
      <c r="A88" s="19">
        <v>86</v>
      </c>
      <c r="B88" s="33">
        <v>161513</v>
      </c>
      <c r="C88" s="33">
        <v>1222190164</v>
      </c>
      <c r="D88" s="34" t="s">
        <v>157</v>
      </c>
      <c r="E88" s="34" t="s">
        <v>158</v>
      </c>
      <c r="F88" s="34" t="s">
        <v>159</v>
      </c>
      <c r="G88" s="34" t="s">
        <v>52</v>
      </c>
      <c r="H88" s="33" t="s">
        <v>705</v>
      </c>
      <c r="I88" s="33" t="s">
        <v>378</v>
      </c>
      <c r="J88" s="19">
        <f t="shared" si="7"/>
        <v>66.275862068965523</v>
      </c>
      <c r="K88" s="20">
        <f t="shared" si="8"/>
        <v>6.6275862068965523</v>
      </c>
      <c r="L88" s="33" t="s">
        <v>487</v>
      </c>
      <c r="M88" s="33" t="s">
        <v>380</v>
      </c>
      <c r="N88" s="19">
        <f t="shared" si="9"/>
        <v>83.65</v>
      </c>
      <c r="O88" s="19">
        <f t="shared" si="10"/>
        <v>16.73</v>
      </c>
      <c r="P88" s="36"/>
      <c r="Q88" s="37"/>
      <c r="R88" s="51" t="s">
        <v>160</v>
      </c>
      <c r="S88" s="51">
        <f t="shared" si="11"/>
        <v>23.9985</v>
      </c>
      <c r="T88" s="52">
        <f t="shared" si="12"/>
        <v>23.9985</v>
      </c>
      <c r="U88" s="37"/>
      <c r="V88" s="38">
        <v>8.2857142857142865</v>
      </c>
      <c r="W88" s="31">
        <f t="shared" si="13"/>
        <v>55.641800492610834</v>
      </c>
    </row>
    <row r="89" spans="1:23" ht="23.25">
      <c r="A89" s="19">
        <v>87</v>
      </c>
      <c r="B89" s="19">
        <v>159856</v>
      </c>
      <c r="C89" s="19">
        <v>1222190169</v>
      </c>
      <c r="D89" s="20" t="s">
        <v>706</v>
      </c>
      <c r="E89" s="20" t="s">
        <v>707</v>
      </c>
      <c r="F89" s="20" t="s">
        <v>708</v>
      </c>
      <c r="G89" s="20" t="s">
        <v>140</v>
      </c>
      <c r="H89" s="19" t="s">
        <v>709</v>
      </c>
      <c r="I89" s="19" t="s">
        <v>378</v>
      </c>
      <c r="J89" s="19">
        <f t="shared" si="7"/>
        <v>73.241379310344826</v>
      </c>
      <c r="K89" s="20">
        <f t="shared" si="8"/>
        <v>7.3241379310344827</v>
      </c>
      <c r="L89" s="19" t="s">
        <v>710</v>
      </c>
      <c r="M89" s="19" t="s">
        <v>711</v>
      </c>
      <c r="N89" s="19">
        <f t="shared" si="9"/>
        <v>65.761904761904759</v>
      </c>
      <c r="O89" s="19">
        <f t="shared" si="10"/>
        <v>13.152380952380952</v>
      </c>
      <c r="P89" s="28">
        <v>0</v>
      </c>
      <c r="Q89" s="29">
        <v>0</v>
      </c>
      <c r="R89" s="51" t="s">
        <v>65</v>
      </c>
      <c r="S89" s="51">
        <f t="shared" si="11"/>
        <v>31.801500000000001</v>
      </c>
      <c r="T89" s="52">
        <f t="shared" si="12"/>
        <v>31.801500000000001</v>
      </c>
      <c r="U89" s="29">
        <v>0</v>
      </c>
      <c r="V89" s="31">
        <v>4.4285714285714288</v>
      </c>
      <c r="W89" s="31">
        <f t="shared" si="13"/>
        <v>56.706590311986865</v>
      </c>
    </row>
    <row r="90" spans="1:23" ht="23.25">
      <c r="A90" s="19">
        <v>88</v>
      </c>
      <c r="B90" s="33">
        <v>163581</v>
      </c>
      <c r="C90" s="33">
        <v>1222190170</v>
      </c>
      <c r="D90" s="20" t="s">
        <v>712</v>
      </c>
      <c r="E90" s="34" t="s">
        <v>713</v>
      </c>
      <c r="F90" s="20" t="s">
        <v>714</v>
      </c>
      <c r="G90" s="20" t="s">
        <v>23</v>
      </c>
      <c r="H90" s="19">
        <v>2046</v>
      </c>
      <c r="I90" s="19">
        <v>2900</v>
      </c>
      <c r="J90" s="19">
        <f t="shared" si="7"/>
        <v>70.551724137931032</v>
      </c>
      <c r="K90" s="20">
        <f t="shared" si="8"/>
        <v>7.0551724137931036</v>
      </c>
      <c r="L90" s="19">
        <v>1706</v>
      </c>
      <c r="M90" s="19">
        <v>2400</v>
      </c>
      <c r="N90" s="19">
        <f t="shared" si="9"/>
        <v>71.083333333333329</v>
      </c>
      <c r="O90" s="19">
        <f t="shared" si="10"/>
        <v>14.216666666666667</v>
      </c>
      <c r="P90" s="36">
        <v>25</v>
      </c>
      <c r="Q90" s="37">
        <v>0</v>
      </c>
      <c r="R90" s="51">
        <v>0</v>
      </c>
      <c r="S90" s="51">
        <f t="shared" si="11"/>
        <v>0</v>
      </c>
      <c r="T90" s="52">
        <f t="shared" si="12"/>
        <v>25</v>
      </c>
      <c r="U90" s="37">
        <v>0</v>
      </c>
      <c r="V90" s="38" t="s">
        <v>393</v>
      </c>
      <c r="W90" s="31" t="e">
        <f t="shared" si="13"/>
        <v>#VALUE!</v>
      </c>
    </row>
    <row r="91" spans="1:23" ht="23.25">
      <c r="A91" s="19">
        <v>89</v>
      </c>
      <c r="B91" s="60">
        <v>161795</v>
      </c>
      <c r="C91" s="33">
        <v>1222190171</v>
      </c>
      <c r="D91" s="20" t="s">
        <v>715</v>
      </c>
      <c r="E91" s="61" t="s">
        <v>1224</v>
      </c>
      <c r="F91" s="20" t="s">
        <v>716</v>
      </c>
      <c r="G91" s="20" t="s">
        <v>52</v>
      </c>
      <c r="H91" s="60" t="s">
        <v>1225</v>
      </c>
      <c r="I91" s="60" t="s">
        <v>377</v>
      </c>
      <c r="J91" s="19">
        <f t="shared" si="7"/>
        <v>55.241379310344826</v>
      </c>
      <c r="K91" s="20">
        <f t="shared" si="8"/>
        <v>5.5241379310344829</v>
      </c>
      <c r="L91" s="60" t="s">
        <v>1225</v>
      </c>
      <c r="M91" s="60" t="s">
        <v>377</v>
      </c>
      <c r="N91" s="19">
        <f t="shared" si="9"/>
        <v>55.241379310344826</v>
      </c>
      <c r="O91" s="19">
        <f t="shared" si="10"/>
        <v>11.048275862068966</v>
      </c>
      <c r="P91" s="36">
        <v>25</v>
      </c>
      <c r="Q91" s="37"/>
      <c r="R91" s="51">
        <v>0</v>
      </c>
      <c r="S91" s="51">
        <f t="shared" si="11"/>
        <v>0</v>
      </c>
      <c r="T91" s="52">
        <f t="shared" si="12"/>
        <v>25</v>
      </c>
      <c r="U91" s="37">
        <v>5</v>
      </c>
      <c r="V91" s="38">
        <v>8.1428571428571423</v>
      </c>
      <c r="W91" s="31">
        <f t="shared" si="13"/>
        <v>54.715270935960589</v>
      </c>
    </row>
    <row r="92" spans="1:23" ht="23.25">
      <c r="A92" s="19">
        <v>90</v>
      </c>
      <c r="B92" s="33">
        <v>160026</v>
      </c>
      <c r="C92" s="33">
        <v>1222190172</v>
      </c>
      <c r="D92" s="34" t="s">
        <v>717</v>
      </c>
      <c r="E92" s="34" t="s">
        <v>718</v>
      </c>
      <c r="F92" s="34" t="s">
        <v>719</v>
      </c>
      <c r="G92" s="34" t="s">
        <v>52</v>
      </c>
      <c r="H92" s="33" t="s">
        <v>720</v>
      </c>
      <c r="I92" s="33" t="s">
        <v>377</v>
      </c>
      <c r="J92" s="19">
        <f t="shared" si="7"/>
        <v>64</v>
      </c>
      <c r="K92" s="20">
        <f t="shared" si="8"/>
        <v>6.4</v>
      </c>
      <c r="L92" s="33" t="s">
        <v>721</v>
      </c>
      <c r="M92" s="33" t="s">
        <v>652</v>
      </c>
      <c r="N92" s="19">
        <f t="shared" si="9"/>
        <v>61.5</v>
      </c>
      <c r="O92" s="19">
        <f t="shared" si="10"/>
        <v>12.3</v>
      </c>
      <c r="P92" s="36">
        <v>25</v>
      </c>
      <c r="Q92" s="37">
        <v>5</v>
      </c>
      <c r="R92" s="51">
        <v>0</v>
      </c>
      <c r="S92" s="51">
        <f t="shared" si="11"/>
        <v>0</v>
      </c>
      <c r="T92" s="52">
        <f t="shared" si="12"/>
        <v>25</v>
      </c>
      <c r="U92" s="37">
        <v>5</v>
      </c>
      <c r="V92" s="38" t="s">
        <v>393</v>
      </c>
      <c r="W92" s="31" t="e">
        <f t="shared" si="13"/>
        <v>#VALUE!</v>
      </c>
    </row>
    <row r="93" spans="1:23" ht="23.25">
      <c r="A93" s="19">
        <v>91</v>
      </c>
      <c r="B93" s="33">
        <v>161990</v>
      </c>
      <c r="C93" s="33">
        <v>1222190175</v>
      </c>
      <c r="D93" s="34" t="s">
        <v>722</v>
      </c>
      <c r="E93" s="34" t="s">
        <v>723</v>
      </c>
      <c r="F93" s="34" t="s">
        <v>724</v>
      </c>
      <c r="G93" s="34" t="s">
        <v>52</v>
      </c>
      <c r="H93" s="33" t="s">
        <v>709</v>
      </c>
      <c r="I93" s="33" t="s">
        <v>371</v>
      </c>
      <c r="J93" s="19">
        <f t="shared" si="7"/>
        <v>70.8</v>
      </c>
      <c r="K93" s="20">
        <f t="shared" si="8"/>
        <v>7.08</v>
      </c>
      <c r="L93" s="33" t="s">
        <v>725</v>
      </c>
      <c r="M93" s="33" t="s">
        <v>380</v>
      </c>
      <c r="N93" s="19">
        <f t="shared" si="9"/>
        <v>69.349999999999994</v>
      </c>
      <c r="O93" s="19">
        <f t="shared" si="10"/>
        <v>13.87</v>
      </c>
      <c r="P93" s="36">
        <v>25</v>
      </c>
      <c r="Q93" s="37">
        <v>0</v>
      </c>
      <c r="R93" s="51">
        <v>0</v>
      </c>
      <c r="S93" s="51">
        <f t="shared" si="11"/>
        <v>0</v>
      </c>
      <c r="T93" s="52">
        <f t="shared" si="12"/>
        <v>25</v>
      </c>
      <c r="U93" s="37">
        <v>5</v>
      </c>
      <c r="V93" s="38">
        <v>8.8571428571428577</v>
      </c>
      <c r="W93" s="31">
        <f t="shared" si="13"/>
        <v>59.807142857142864</v>
      </c>
    </row>
    <row r="94" spans="1:23" ht="23.25">
      <c r="A94" s="19">
        <v>92</v>
      </c>
      <c r="B94" s="33">
        <v>161626</v>
      </c>
      <c r="C94" s="33">
        <v>1222190179</v>
      </c>
      <c r="D94" s="34" t="s">
        <v>726</v>
      </c>
      <c r="E94" s="34" t="s">
        <v>727</v>
      </c>
      <c r="F94" s="34" t="s">
        <v>728</v>
      </c>
      <c r="G94" s="34" t="s">
        <v>39</v>
      </c>
      <c r="H94" s="33" t="s">
        <v>729</v>
      </c>
      <c r="I94" s="33" t="s">
        <v>385</v>
      </c>
      <c r="J94" s="19">
        <f t="shared" si="7"/>
        <v>94.115384615384613</v>
      </c>
      <c r="K94" s="20">
        <f t="shared" si="8"/>
        <v>9.411538461538461</v>
      </c>
      <c r="L94" s="33">
        <v>7.76</v>
      </c>
      <c r="M94" s="33" t="s">
        <v>392</v>
      </c>
      <c r="N94" s="19">
        <f t="shared" si="9"/>
        <v>77.599999999999994</v>
      </c>
      <c r="O94" s="19">
        <f t="shared" si="10"/>
        <v>15.52</v>
      </c>
      <c r="P94" s="36">
        <v>25</v>
      </c>
      <c r="Q94" s="37">
        <v>0</v>
      </c>
      <c r="R94" s="51">
        <v>0</v>
      </c>
      <c r="S94" s="51">
        <f t="shared" si="11"/>
        <v>0</v>
      </c>
      <c r="T94" s="52">
        <f t="shared" si="12"/>
        <v>25</v>
      </c>
      <c r="U94" s="37">
        <v>0</v>
      </c>
      <c r="V94" s="38">
        <v>8.4285714285714288</v>
      </c>
      <c r="W94" s="31">
        <f t="shared" si="13"/>
        <v>58.360109890109889</v>
      </c>
    </row>
    <row r="95" spans="1:23" ht="23.25">
      <c r="A95" s="19">
        <v>93</v>
      </c>
      <c r="B95" s="19">
        <v>163533</v>
      </c>
      <c r="C95" s="19">
        <v>1222190180</v>
      </c>
      <c r="D95" s="20" t="s">
        <v>730</v>
      </c>
      <c r="E95" s="20" t="s">
        <v>731</v>
      </c>
      <c r="F95" s="20" t="s">
        <v>732</v>
      </c>
      <c r="G95" s="20" t="s">
        <v>52</v>
      </c>
      <c r="H95" s="19" t="s">
        <v>733</v>
      </c>
      <c r="I95" s="19" t="s">
        <v>371</v>
      </c>
      <c r="J95" s="19">
        <f t="shared" si="7"/>
        <v>76.400000000000006</v>
      </c>
      <c r="K95" s="20">
        <f t="shared" si="8"/>
        <v>7.6400000000000006</v>
      </c>
      <c r="L95" s="19" t="s">
        <v>734</v>
      </c>
      <c r="M95" s="19" t="s">
        <v>380</v>
      </c>
      <c r="N95" s="19">
        <f t="shared" si="9"/>
        <v>79</v>
      </c>
      <c r="O95" s="19">
        <f t="shared" si="10"/>
        <v>15.8</v>
      </c>
      <c r="P95" s="28">
        <v>25</v>
      </c>
      <c r="Q95" s="29">
        <v>0</v>
      </c>
      <c r="R95" s="51">
        <v>0</v>
      </c>
      <c r="S95" s="51">
        <f t="shared" si="11"/>
        <v>0</v>
      </c>
      <c r="T95" s="52">
        <f t="shared" si="12"/>
        <v>25</v>
      </c>
      <c r="U95" s="29">
        <v>5</v>
      </c>
      <c r="V95" s="31">
        <v>8.8571428571428577</v>
      </c>
      <c r="W95" s="31">
        <f t="shared" si="13"/>
        <v>62.297142857142859</v>
      </c>
    </row>
    <row r="96" spans="1:23" ht="23.25">
      <c r="A96" s="19">
        <v>94</v>
      </c>
      <c r="B96" s="19">
        <v>162524</v>
      </c>
      <c r="C96" s="19">
        <v>1222190186</v>
      </c>
      <c r="D96" s="20" t="s">
        <v>161</v>
      </c>
      <c r="E96" s="20" t="s">
        <v>162</v>
      </c>
      <c r="F96" s="20" t="s">
        <v>163</v>
      </c>
      <c r="G96" s="20" t="s">
        <v>52</v>
      </c>
      <c r="H96" s="19" t="s">
        <v>735</v>
      </c>
      <c r="I96" s="19" t="s">
        <v>375</v>
      </c>
      <c r="J96" s="19">
        <f t="shared" si="7"/>
        <v>74.603174603174608</v>
      </c>
      <c r="K96" s="20">
        <f t="shared" si="8"/>
        <v>7.4603174603174613</v>
      </c>
      <c r="L96" s="19" t="s">
        <v>736</v>
      </c>
      <c r="M96" s="19" t="s">
        <v>380</v>
      </c>
      <c r="N96" s="19">
        <f t="shared" si="9"/>
        <v>74.5</v>
      </c>
      <c r="O96" s="19">
        <f t="shared" si="10"/>
        <v>14.9</v>
      </c>
      <c r="P96" s="28">
        <v>25</v>
      </c>
      <c r="Q96" s="29">
        <v>0</v>
      </c>
      <c r="R96" s="51">
        <v>0</v>
      </c>
      <c r="S96" s="51">
        <f t="shared" si="11"/>
        <v>0</v>
      </c>
      <c r="T96" s="52">
        <f t="shared" si="12"/>
        <v>25</v>
      </c>
      <c r="U96" s="29">
        <v>5</v>
      </c>
      <c r="V96" s="31">
        <v>8.8571428571428577</v>
      </c>
      <c r="W96" s="31">
        <f t="shared" si="13"/>
        <v>61.217460317460322</v>
      </c>
    </row>
    <row r="97" spans="1:23" ht="23.25">
      <c r="A97" s="19">
        <v>95</v>
      </c>
      <c r="B97" s="33">
        <v>164162</v>
      </c>
      <c r="C97" s="33">
        <v>1222190187</v>
      </c>
      <c r="D97" s="34" t="s">
        <v>737</v>
      </c>
      <c r="E97" s="34" t="s">
        <v>738</v>
      </c>
      <c r="F97" s="34" t="s">
        <v>739</v>
      </c>
      <c r="G97" s="34" t="s">
        <v>52</v>
      </c>
      <c r="H97" s="33" t="s">
        <v>740</v>
      </c>
      <c r="I97" s="33" t="s">
        <v>378</v>
      </c>
      <c r="J97" s="19">
        <f t="shared" si="7"/>
        <v>70.620689655172413</v>
      </c>
      <c r="K97" s="20">
        <f t="shared" si="8"/>
        <v>7.0620689655172413</v>
      </c>
      <c r="L97" s="33" t="s">
        <v>741</v>
      </c>
      <c r="M97" s="33" t="s">
        <v>380</v>
      </c>
      <c r="N97" s="19">
        <f t="shared" si="9"/>
        <v>70.5</v>
      </c>
      <c r="O97" s="19">
        <f t="shared" si="10"/>
        <v>14.100000000000001</v>
      </c>
      <c r="P97" s="36">
        <v>25</v>
      </c>
      <c r="Q97" s="37">
        <v>0</v>
      </c>
      <c r="R97" s="51">
        <v>0</v>
      </c>
      <c r="S97" s="51">
        <f t="shared" si="11"/>
        <v>0</v>
      </c>
      <c r="T97" s="52">
        <f t="shared" si="12"/>
        <v>25</v>
      </c>
      <c r="U97" s="37">
        <v>5</v>
      </c>
      <c r="V97" s="38">
        <v>7.5714285714285712</v>
      </c>
      <c r="W97" s="31">
        <f t="shared" si="13"/>
        <v>58.733497536945812</v>
      </c>
    </row>
    <row r="98" spans="1:23" ht="23.25">
      <c r="A98" s="19">
        <v>96</v>
      </c>
      <c r="B98" s="33">
        <v>162532</v>
      </c>
      <c r="C98" s="33">
        <v>1222190188</v>
      </c>
      <c r="D98" s="34" t="s">
        <v>742</v>
      </c>
      <c r="E98" s="34" t="s">
        <v>743</v>
      </c>
      <c r="F98" s="34" t="s">
        <v>272</v>
      </c>
      <c r="G98" s="34" t="s">
        <v>52</v>
      </c>
      <c r="H98" s="33" t="s">
        <v>744</v>
      </c>
      <c r="I98" s="33" t="s">
        <v>378</v>
      </c>
      <c r="J98" s="19">
        <f t="shared" si="7"/>
        <v>75.482758620689651</v>
      </c>
      <c r="K98" s="20">
        <f t="shared" si="8"/>
        <v>7.5482758620689658</v>
      </c>
      <c r="L98" s="33" t="s">
        <v>745</v>
      </c>
      <c r="M98" s="33" t="s">
        <v>380</v>
      </c>
      <c r="N98" s="19">
        <f t="shared" si="9"/>
        <v>71.55</v>
      </c>
      <c r="O98" s="19">
        <f t="shared" si="10"/>
        <v>14.31</v>
      </c>
      <c r="P98" s="36">
        <v>25</v>
      </c>
      <c r="Q98" s="37">
        <v>0</v>
      </c>
      <c r="R98" s="51">
        <v>0</v>
      </c>
      <c r="S98" s="51">
        <f t="shared" si="11"/>
        <v>0</v>
      </c>
      <c r="T98" s="52">
        <f t="shared" si="12"/>
        <v>25</v>
      </c>
      <c r="U98" s="37">
        <v>5</v>
      </c>
      <c r="V98" s="38" t="s">
        <v>393</v>
      </c>
      <c r="W98" s="31" t="e">
        <f t="shared" si="13"/>
        <v>#VALUE!</v>
      </c>
    </row>
    <row r="99" spans="1:23" ht="23.25">
      <c r="A99" s="19">
        <v>97</v>
      </c>
      <c r="B99" s="19">
        <v>162958</v>
      </c>
      <c r="C99" s="19">
        <v>1222190189</v>
      </c>
      <c r="D99" s="20" t="s">
        <v>166</v>
      </c>
      <c r="E99" s="20" t="s">
        <v>167</v>
      </c>
      <c r="F99" s="20" t="s">
        <v>125</v>
      </c>
      <c r="G99" s="20" t="s">
        <v>52</v>
      </c>
      <c r="H99" s="19" t="s">
        <v>746</v>
      </c>
      <c r="I99" s="19" t="s">
        <v>378</v>
      </c>
      <c r="J99" s="19">
        <f t="shared" si="7"/>
        <v>78.379310344827587</v>
      </c>
      <c r="K99" s="20">
        <f t="shared" si="8"/>
        <v>7.8379310344827591</v>
      </c>
      <c r="L99" s="19" t="s">
        <v>747</v>
      </c>
      <c r="M99" s="19" t="s">
        <v>373</v>
      </c>
      <c r="N99" s="19">
        <f t="shared" si="9"/>
        <v>78.222222222222229</v>
      </c>
      <c r="O99" s="19">
        <f t="shared" si="10"/>
        <v>15.644444444444446</v>
      </c>
      <c r="P99" s="36">
        <v>0</v>
      </c>
      <c r="Q99" s="37">
        <v>0</v>
      </c>
      <c r="R99" s="51" t="s">
        <v>169</v>
      </c>
      <c r="S99" s="51">
        <f t="shared" si="11"/>
        <v>25.798500000000001</v>
      </c>
      <c r="T99" s="52">
        <f t="shared" si="12"/>
        <v>25.798500000000001</v>
      </c>
      <c r="U99" s="37">
        <v>5</v>
      </c>
      <c r="V99" s="38">
        <v>5.4285714285714288</v>
      </c>
      <c r="W99" s="31">
        <f t="shared" si="13"/>
        <v>59.709446907498631</v>
      </c>
    </row>
    <row r="100" spans="1:23" ht="34.5">
      <c r="A100" s="19">
        <v>98</v>
      </c>
      <c r="B100" s="19">
        <v>161538</v>
      </c>
      <c r="C100" s="19">
        <v>1222190190</v>
      </c>
      <c r="D100" s="20" t="s">
        <v>748</v>
      </c>
      <c r="E100" s="20" t="s">
        <v>749</v>
      </c>
      <c r="F100" s="20" t="s">
        <v>750</v>
      </c>
      <c r="G100" s="20" t="s">
        <v>140</v>
      </c>
      <c r="H100" s="19" t="s">
        <v>751</v>
      </c>
      <c r="I100" s="19" t="s">
        <v>371</v>
      </c>
      <c r="J100" s="19">
        <f t="shared" si="7"/>
        <v>80.233333333333334</v>
      </c>
      <c r="K100" s="20">
        <f t="shared" si="8"/>
        <v>8.0233333333333334</v>
      </c>
      <c r="L100" s="19" t="s">
        <v>752</v>
      </c>
      <c r="M100" s="19" t="s">
        <v>380</v>
      </c>
      <c r="N100" s="19">
        <f t="shared" si="9"/>
        <v>75.05</v>
      </c>
      <c r="O100" s="19">
        <f t="shared" si="10"/>
        <v>15.01</v>
      </c>
      <c r="P100" s="28">
        <v>25</v>
      </c>
      <c r="Q100" s="29">
        <v>30</v>
      </c>
      <c r="R100" s="51" t="s">
        <v>54</v>
      </c>
      <c r="S100" s="51">
        <f t="shared" si="11"/>
        <v>25.2</v>
      </c>
      <c r="T100" s="52">
        <f t="shared" si="12"/>
        <v>30</v>
      </c>
      <c r="U100" s="29">
        <v>5</v>
      </c>
      <c r="V100" s="31">
        <v>6.4285714285714288</v>
      </c>
      <c r="W100" s="31">
        <f t="shared" si="13"/>
        <v>64.461904761904762</v>
      </c>
    </row>
    <row r="101" spans="1:23" ht="34.5">
      <c r="A101" s="19">
        <v>99</v>
      </c>
      <c r="B101" s="19">
        <v>159814</v>
      </c>
      <c r="C101" s="19">
        <v>1222190193</v>
      </c>
      <c r="D101" s="20" t="s">
        <v>170</v>
      </c>
      <c r="E101" s="20" t="s">
        <v>171</v>
      </c>
      <c r="F101" s="20" t="s">
        <v>172</v>
      </c>
      <c r="G101" s="20" t="s">
        <v>90</v>
      </c>
      <c r="H101" s="19" t="s">
        <v>753</v>
      </c>
      <c r="I101" s="19" t="s">
        <v>385</v>
      </c>
      <c r="J101" s="19">
        <f t="shared" si="7"/>
        <v>56.07692307692308</v>
      </c>
      <c r="K101" s="20">
        <f t="shared" si="8"/>
        <v>5.6076923076923082</v>
      </c>
      <c r="L101" s="19" t="s">
        <v>754</v>
      </c>
      <c r="M101" s="19" t="s">
        <v>565</v>
      </c>
      <c r="N101" s="19">
        <f t="shared" si="9"/>
        <v>62.357142857142854</v>
      </c>
      <c r="O101" s="19">
        <f t="shared" si="10"/>
        <v>12.471428571428572</v>
      </c>
      <c r="P101" s="28">
        <v>25</v>
      </c>
      <c r="Q101" s="29">
        <v>0</v>
      </c>
      <c r="R101" s="51">
        <v>0</v>
      </c>
      <c r="S101" s="51">
        <f t="shared" si="11"/>
        <v>0</v>
      </c>
      <c r="T101" s="52">
        <f t="shared" si="12"/>
        <v>25</v>
      </c>
      <c r="U101" s="29">
        <v>0</v>
      </c>
      <c r="V101" s="31" t="s">
        <v>393</v>
      </c>
      <c r="W101" s="31" t="e">
        <f t="shared" si="13"/>
        <v>#VALUE!</v>
      </c>
    </row>
    <row r="102" spans="1:23" ht="23.25">
      <c r="A102" s="19">
        <v>100</v>
      </c>
      <c r="B102" s="19">
        <v>160786</v>
      </c>
      <c r="C102" s="19">
        <v>1222190196</v>
      </c>
      <c r="D102" s="20" t="s">
        <v>755</v>
      </c>
      <c r="E102" s="20" t="s">
        <v>756</v>
      </c>
      <c r="F102" s="20" t="s">
        <v>757</v>
      </c>
      <c r="G102" s="20" t="s">
        <v>23</v>
      </c>
      <c r="H102" s="19" t="s">
        <v>758</v>
      </c>
      <c r="I102" s="19" t="s">
        <v>377</v>
      </c>
      <c r="J102" s="19">
        <f t="shared" si="7"/>
        <v>58.413793103448278</v>
      </c>
      <c r="K102" s="20">
        <f t="shared" si="8"/>
        <v>5.8413793103448279</v>
      </c>
      <c r="L102" s="19" t="s">
        <v>759</v>
      </c>
      <c r="M102" s="19" t="s">
        <v>398</v>
      </c>
      <c r="N102" s="19">
        <f t="shared" si="9"/>
        <v>60</v>
      </c>
      <c r="O102" s="19">
        <f t="shared" si="10"/>
        <v>12</v>
      </c>
      <c r="P102" s="28">
        <v>25</v>
      </c>
      <c r="Q102" s="29">
        <v>0</v>
      </c>
      <c r="R102" s="51">
        <v>0</v>
      </c>
      <c r="S102" s="51">
        <f t="shared" si="11"/>
        <v>0</v>
      </c>
      <c r="T102" s="52">
        <f t="shared" si="12"/>
        <v>25</v>
      </c>
      <c r="U102" s="29">
        <v>0</v>
      </c>
      <c r="V102" s="31">
        <v>5</v>
      </c>
      <c r="W102" s="31">
        <f t="shared" si="13"/>
        <v>47.841379310344827</v>
      </c>
    </row>
    <row r="103" spans="1:23" ht="23.25">
      <c r="A103" s="19">
        <v>101</v>
      </c>
      <c r="B103" s="33">
        <v>159565</v>
      </c>
      <c r="C103" s="33">
        <v>1222190198</v>
      </c>
      <c r="D103" s="34" t="s">
        <v>173</v>
      </c>
      <c r="E103" s="34" t="s">
        <v>174</v>
      </c>
      <c r="F103" s="34" t="s">
        <v>175</v>
      </c>
      <c r="G103" s="34" t="s">
        <v>52</v>
      </c>
      <c r="H103" s="33" t="s">
        <v>760</v>
      </c>
      <c r="I103" s="33" t="s">
        <v>378</v>
      </c>
      <c r="J103" s="19">
        <f t="shared" si="7"/>
        <v>67.448275862068968</v>
      </c>
      <c r="K103" s="20">
        <f t="shared" si="8"/>
        <v>6.7448275862068972</v>
      </c>
      <c r="L103" s="33" t="s">
        <v>761</v>
      </c>
      <c r="M103" s="33" t="s">
        <v>565</v>
      </c>
      <c r="N103" s="19">
        <f t="shared" si="9"/>
        <v>65.178571428571431</v>
      </c>
      <c r="O103" s="19">
        <f t="shared" si="10"/>
        <v>13.035714285714286</v>
      </c>
      <c r="P103" s="36">
        <v>0</v>
      </c>
      <c r="Q103" s="37">
        <v>0</v>
      </c>
      <c r="R103" s="51" t="s">
        <v>59</v>
      </c>
      <c r="S103" s="51">
        <f t="shared" si="11"/>
        <v>23.400000000000002</v>
      </c>
      <c r="T103" s="52">
        <f t="shared" si="12"/>
        <v>23.400000000000002</v>
      </c>
      <c r="U103" s="37">
        <v>5</v>
      </c>
      <c r="V103" s="38" t="s">
        <v>393</v>
      </c>
      <c r="W103" s="31" t="e">
        <f t="shared" si="13"/>
        <v>#VALUE!</v>
      </c>
    </row>
    <row r="104" spans="1:23" ht="23.25">
      <c r="A104" s="19">
        <v>102</v>
      </c>
      <c r="B104" s="33">
        <v>160947</v>
      </c>
      <c r="C104" s="33">
        <v>1222190199</v>
      </c>
      <c r="D104" s="34" t="s">
        <v>762</v>
      </c>
      <c r="E104" s="34" t="s">
        <v>763</v>
      </c>
      <c r="F104" s="34" t="s">
        <v>764</v>
      </c>
      <c r="G104" s="34" t="s">
        <v>90</v>
      </c>
      <c r="H104" s="33" t="s">
        <v>765</v>
      </c>
      <c r="I104" s="33" t="s">
        <v>377</v>
      </c>
      <c r="J104" s="19">
        <f t="shared" si="7"/>
        <v>64.275862068965523</v>
      </c>
      <c r="K104" s="20">
        <f t="shared" si="8"/>
        <v>6.427586206896553</v>
      </c>
      <c r="L104" s="33" t="s">
        <v>766</v>
      </c>
      <c r="M104" s="33" t="s">
        <v>565</v>
      </c>
      <c r="N104" s="19">
        <f t="shared" si="9"/>
        <v>66.357142857142861</v>
      </c>
      <c r="O104" s="19">
        <f t="shared" si="10"/>
        <v>13.271428571428572</v>
      </c>
      <c r="P104" s="36">
        <v>25</v>
      </c>
      <c r="Q104" s="37">
        <v>30</v>
      </c>
      <c r="R104" s="51">
        <v>0</v>
      </c>
      <c r="S104" s="51">
        <f t="shared" si="11"/>
        <v>0</v>
      </c>
      <c r="T104" s="52">
        <f t="shared" si="12"/>
        <v>30</v>
      </c>
      <c r="U104" s="37">
        <v>5</v>
      </c>
      <c r="V104" s="38">
        <v>6.4285714285714288</v>
      </c>
      <c r="W104" s="31">
        <f t="shared" si="13"/>
        <v>61.127586206896552</v>
      </c>
    </row>
    <row r="105" spans="1:23" ht="23.25">
      <c r="A105" s="19">
        <v>103</v>
      </c>
      <c r="B105" s="19">
        <v>163125</v>
      </c>
      <c r="C105" s="19">
        <v>1222190200</v>
      </c>
      <c r="D105" s="20" t="s">
        <v>767</v>
      </c>
      <c r="E105" s="20" t="s">
        <v>768</v>
      </c>
      <c r="F105" s="20" t="s">
        <v>769</v>
      </c>
      <c r="G105" s="20" t="s">
        <v>52</v>
      </c>
      <c r="H105" s="19" t="s">
        <v>770</v>
      </c>
      <c r="I105" s="19" t="s">
        <v>378</v>
      </c>
      <c r="J105" s="19">
        <f t="shared" si="7"/>
        <v>61.689655172413794</v>
      </c>
      <c r="K105" s="20">
        <f t="shared" si="8"/>
        <v>6.1689655172413795</v>
      </c>
      <c r="L105" s="19" t="s">
        <v>426</v>
      </c>
      <c r="M105" s="19" t="s">
        <v>398</v>
      </c>
      <c r="N105" s="19">
        <f t="shared" si="9"/>
        <v>61.375</v>
      </c>
      <c r="O105" s="19">
        <f t="shared" si="10"/>
        <v>12.275</v>
      </c>
      <c r="P105" s="28">
        <v>0</v>
      </c>
      <c r="Q105" s="29">
        <v>0</v>
      </c>
      <c r="R105" s="51" t="s">
        <v>321</v>
      </c>
      <c r="S105" s="51">
        <f t="shared" si="11"/>
        <v>28.201500000000003</v>
      </c>
      <c r="T105" s="52">
        <f t="shared" si="12"/>
        <v>28.201500000000003</v>
      </c>
      <c r="U105" s="29">
        <v>0</v>
      </c>
      <c r="V105" s="31">
        <v>5.4285714285714288</v>
      </c>
      <c r="W105" s="31">
        <f t="shared" si="13"/>
        <v>52.074036945812814</v>
      </c>
    </row>
    <row r="106" spans="1:23" ht="23.25">
      <c r="A106" s="19">
        <v>104</v>
      </c>
      <c r="B106" s="33">
        <v>163823</v>
      </c>
      <c r="C106" s="33">
        <v>1222190202</v>
      </c>
      <c r="D106" s="34" t="s">
        <v>771</v>
      </c>
      <c r="E106" s="34" t="s">
        <v>772</v>
      </c>
      <c r="F106" s="34" t="s">
        <v>773</v>
      </c>
      <c r="G106" s="34" t="s">
        <v>28</v>
      </c>
      <c r="H106" s="33" t="s">
        <v>774</v>
      </c>
      <c r="I106" s="33" t="s">
        <v>378</v>
      </c>
      <c r="J106" s="19">
        <f t="shared" si="7"/>
        <v>61.896551724137929</v>
      </c>
      <c r="K106" s="20">
        <f t="shared" si="8"/>
        <v>6.1896551724137936</v>
      </c>
      <c r="L106" s="33" t="s">
        <v>775</v>
      </c>
      <c r="M106" s="33" t="s">
        <v>565</v>
      </c>
      <c r="N106" s="19">
        <f t="shared" si="9"/>
        <v>65.071428571428569</v>
      </c>
      <c r="O106" s="19">
        <f t="shared" si="10"/>
        <v>13.014285714285714</v>
      </c>
      <c r="P106" s="36">
        <v>25</v>
      </c>
      <c r="Q106" s="37">
        <v>0</v>
      </c>
      <c r="R106" s="51">
        <v>0</v>
      </c>
      <c r="S106" s="51">
        <f t="shared" si="11"/>
        <v>0</v>
      </c>
      <c r="T106" s="52">
        <f t="shared" si="12"/>
        <v>25</v>
      </c>
      <c r="U106" s="37">
        <v>5</v>
      </c>
      <c r="V106" s="38">
        <v>6.8571428571428568</v>
      </c>
      <c r="W106" s="31">
        <f t="shared" si="13"/>
        <v>56.06108374384236</v>
      </c>
    </row>
    <row r="107" spans="1:23" ht="23.25">
      <c r="A107" s="19">
        <v>105</v>
      </c>
      <c r="B107" s="33">
        <v>159203</v>
      </c>
      <c r="C107" s="33">
        <v>1222190204</v>
      </c>
      <c r="D107" s="34" t="s">
        <v>776</v>
      </c>
      <c r="E107" s="34" t="s">
        <v>777</v>
      </c>
      <c r="F107" s="34" t="s">
        <v>778</v>
      </c>
      <c r="G107" s="34" t="s">
        <v>52</v>
      </c>
      <c r="H107" s="33" t="s">
        <v>779</v>
      </c>
      <c r="I107" s="33" t="s">
        <v>378</v>
      </c>
      <c r="J107" s="19">
        <f t="shared" si="7"/>
        <v>68.172413793103445</v>
      </c>
      <c r="K107" s="20">
        <f t="shared" si="8"/>
        <v>6.817241379310345</v>
      </c>
      <c r="L107" s="33" t="s">
        <v>681</v>
      </c>
      <c r="M107" s="33" t="s">
        <v>735</v>
      </c>
      <c r="N107" s="19">
        <f t="shared" si="9"/>
        <v>78.59574468085107</v>
      </c>
      <c r="O107" s="19">
        <f t="shared" si="10"/>
        <v>15.719148936170214</v>
      </c>
      <c r="P107" s="36">
        <v>25</v>
      </c>
      <c r="Q107" s="37">
        <v>0</v>
      </c>
      <c r="R107" s="51">
        <v>0</v>
      </c>
      <c r="S107" s="51">
        <f t="shared" si="11"/>
        <v>0</v>
      </c>
      <c r="T107" s="52">
        <f t="shared" si="12"/>
        <v>25</v>
      </c>
      <c r="U107" s="37">
        <v>0</v>
      </c>
      <c r="V107" s="38" t="s">
        <v>393</v>
      </c>
      <c r="W107" s="31" t="e">
        <f t="shared" si="13"/>
        <v>#VALUE!</v>
      </c>
    </row>
    <row r="108" spans="1:23" ht="23.25">
      <c r="A108" s="19">
        <v>106</v>
      </c>
      <c r="B108" s="19">
        <v>159444</v>
      </c>
      <c r="C108" s="19">
        <v>1222190206</v>
      </c>
      <c r="D108" s="20" t="s">
        <v>780</v>
      </c>
      <c r="E108" s="20" t="s">
        <v>781</v>
      </c>
      <c r="F108" s="20" t="s">
        <v>782</v>
      </c>
      <c r="G108" s="20" t="s">
        <v>52</v>
      </c>
      <c r="H108" s="19" t="s">
        <v>467</v>
      </c>
      <c r="I108" s="19" t="s">
        <v>398</v>
      </c>
      <c r="J108" s="19">
        <f t="shared" si="7"/>
        <v>67</v>
      </c>
      <c r="K108" s="20">
        <f t="shared" si="8"/>
        <v>6.7</v>
      </c>
      <c r="L108" s="19" t="s">
        <v>783</v>
      </c>
      <c r="M108" s="19" t="s">
        <v>373</v>
      </c>
      <c r="N108" s="19">
        <f t="shared" si="9"/>
        <v>68.533333333333331</v>
      </c>
      <c r="O108" s="19">
        <f t="shared" si="10"/>
        <v>13.706666666666667</v>
      </c>
      <c r="P108" s="28">
        <v>25</v>
      </c>
      <c r="Q108" s="29">
        <v>0</v>
      </c>
      <c r="R108" s="51" t="s">
        <v>784</v>
      </c>
      <c r="S108" s="51">
        <f t="shared" si="11"/>
        <v>31.198499999999999</v>
      </c>
      <c r="T108" s="52">
        <f t="shared" si="12"/>
        <v>31.198499999999999</v>
      </c>
      <c r="U108" s="29">
        <v>5</v>
      </c>
      <c r="V108" s="31">
        <v>7.1428571428571432</v>
      </c>
      <c r="W108" s="31">
        <f t="shared" si="13"/>
        <v>63.748023809523808</v>
      </c>
    </row>
    <row r="109" spans="1:23" ht="23.25">
      <c r="A109" s="19">
        <v>107</v>
      </c>
      <c r="B109" s="33">
        <v>161358</v>
      </c>
      <c r="C109" s="33">
        <v>1222190207</v>
      </c>
      <c r="D109" s="34" t="s">
        <v>785</v>
      </c>
      <c r="E109" s="34" t="s">
        <v>786</v>
      </c>
      <c r="F109" s="34" t="s">
        <v>787</v>
      </c>
      <c r="G109" s="34" t="s">
        <v>140</v>
      </c>
      <c r="H109" s="33" t="s">
        <v>788</v>
      </c>
      <c r="I109" s="33" t="s">
        <v>378</v>
      </c>
      <c r="J109" s="19">
        <f t="shared" si="7"/>
        <v>69.206896551724142</v>
      </c>
      <c r="K109" s="20">
        <f t="shared" si="8"/>
        <v>6.9206896551724144</v>
      </c>
      <c r="L109" s="33" t="s">
        <v>789</v>
      </c>
      <c r="M109" s="33" t="s">
        <v>380</v>
      </c>
      <c r="N109" s="19">
        <f t="shared" si="9"/>
        <v>72.45</v>
      </c>
      <c r="O109" s="19">
        <f t="shared" si="10"/>
        <v>14.490000000000002</v>
      </c>
      <c r="P109" s="36">
        <v>25</v>
      </c>
      <c r="Q109" s="37">
        <v>0</v>
      </c>
      <c r="R109" s="51" t="s">
        <v>790</v>
      </c>
      <c r="S109" s="51">
        <f t="shared" si="11"/>
        <v>39.6</v>
      </c>
      <c r="T109" s="52">
        <f t="shared" si="12"/>
        <v>39.6</v>
      </c>
      <c r="U109" s="37">
        <v>5</v>
      </c>
      <c r="V109" s="38">
        <v>8.1428571428571423</v>
      </c>
      <c r="W109" s="31">
        <f t="shared" si="13"/>
        <v>74.153546798029552</v>
      </c>
    </row>
    <row r="110" spans="1:23" ht="23.25">
      <c r="A110" s="19">
        <v>108</v>
      </c>
      <c r="B110" s="19">
        <v>160430</v>
      </c>
      <c r="C110" s="19">
        <v>1222190208</v>
      </c>
      <c r="D110" s="20" t="s">
        <v>177</v>
      </c>
      <c r="E110" s="20" t="s">
        <v>178</v>
      </c>
      <c r="F110" s="20" t="s">
        <v>179</v>
      </c>
      <c r="G110" s="20" t="s">
        <v>90</v>
      </c>
      <c r="H110" s="19" t="s">
        <v>791</v>
      </c>
      <c r="I110" s="19" t="s">
        <v>378</v>
      </c>
      <c r="J110" s="19">
        <f t="shared" si="7"/>
        <v>56.206896551724135</v>
      </c>
      <c r="K110" s="20">
        <f t="shared" si="8"/>
        <v>5.6206896551724137</v>
      </c>
      <c r="L110" s="19" t="s">
        <v>792</v>
      </c>
      <c r="M110" s="19" t="s">
        <v>793</v>
      </c>
      <c r="N110" s="19">
        <f t="shared" si="9"/>
        <v>69.65625</v>
      </c>
      <c r="O110" s="19">
        <f t="shared" si="10"/>
        <v>13.93125</v>
      </c>
      <c r="P110" s="28">
        <v>0</v>
      </c>
      <c r="Q110" s="29">
        <v>0</v>
      </c>
      <c r="R110" s="51">
        <v>0</v>
      </c>
      <c r="S110" s="51">
        <f t="shared" si="11"/>
        <v>0</v>
      </c>
      <c r="T110" s="52">
        <f t="shared" si="12"/>
        <v>0</v>
      </c>
      <c r="U110" s="29">
        <v>0</v>
      </c>
      <c r="V110" s="31">
        <v>6.8571428571428568</v>
      </c>
      <c r="W110" s="31">
        <f t="shared" si="13"/>
        <v>26.409082512315273</v>
      </c>
    </row>
    <row r="111" spans="1:23" ht="23.25">
      <c r="A111" s="19">
        <v>109</v>
      </c>
      <c r="B111" s="19">
        <v>162116</v>
      </c>
      <c r="C111" s="19">
        <v>1222190210</v>
      </c>
      <c r="D111" s="20" t="s">
        <v>794</v>
      </c>
      <c r="E111" s="20" t="s">
        <v>795</v>
      </c>
      <c r="F111" s="20" t="s">
        <v>796</v>
      </c>
      <c r="G111" s="20" t="s">
        <v>23</v>
      </c>
      <c r="H111" s="19" t="s">
        <v>797</v>
      </c>
      <c r="I111" s="19" t="s">
        <v>378</v>
      </c>
      <c r="J111" s="19">
        <f t="shared" si="7"/>
        <v>71.379310344827587</v>
      </c>
      <c r="K111" s="20">
        <f t="shared" si="8"/>
        <v>7.1379310344827589</v>
      </c>
      <c r="L111" s="19" t="s">
        <v>798</v>
      </c>
      <c r="M111" s="19" t="s">
        <v>398</v>
      </c>
      <c r="N111" s="19">
        <f t="shared" si="9"/>
        <v>78.291666666666671</v>
      </c>
      <c r="O111" s="19">
        <f t="shared" si="10"/>
        <v>15.658333333333335</v>
      </c>
      <c r="P111" s="28">
        <v>25</v>
      </c>
      <c r="Q111" s="29">
        <v>0</v>
      </c>
      <c r="R111" s="51">
        <v>0</v>
      </c>
      <c r="S111" s="51">
        <f t="shared" si="11"/>
        <v>0</v>
      </c>
      <c r="T111" s="52">
        <f t="shared" si="12"/>
        <v>25</v>
      </c>
      <c r="U111" s="29">
        <v>0</v>
      </c>
      <c r="V111" s="31">
        <v>7.1428571428571432</v>
      </c>
      <c r="W111" s="31">
        <f t="shared" si="13"/>
        <v>54.939121510673239</v>
      </c>
    </row>
    <row r="112" spans="1:23" ht="23.25">
      <c r="A112" s="19">
        <v>110</v>
      </c>
      <c r="B112" s="19">
        <v>161984</v>
      </c>
      <c r="C112" s="19">
        <v>1222190212</v>
      </c>
      <c r="D112" s="20" t="s">
        <v>799</v>
      </c>
      <c r="E112" s="20" t="s">
        <v>800</v>
      </c>
      <c r="F112" s="20" t="s">
        <v>801</v>
      </c>
      <c r="G112" s="20" t="s">
        <v>52</v>
      </c>
      <c r="H112" s="19" t="s">
        <v>802</v>
      </c>
      <c r="I112" s="19" t="s">
        <v>375</v>
      </c>
      <c r="J112" s="19">
        <f t="shared" si="7"/>
        <v>80.222222222222229</v>
      </c>
      <c r="K112" s="20">
        <f t="shared" si="8"/>
        <v>8.0222222222222239</v>
      </c>
      <c r="L112" s="19" t="s">
        <v>803</v>
      </c>
      <c r="M112" s="19" t="s">
        <v>565</v>
      </c>
      <c r="N112" s="19">
        <f t="shared" si="9"/>
        <v>77</v>
      </c>
      <c r="O112" s="19">
        <f t="shared" si="10"/>
        <v>15.4</v>
      </c>
      <c r="P112" s="28">
        <v>25</v>
      </c>
      <c r="Q112" s="29">
        <v>30</v>
      </c>
      <c r="R112" s="51" t="s">
        <v>197</v>
      </c>
      <c r="S112" s="51">
        <f t="shared" si="11"/>
        <v>32.4</v>
      </c>
      <c r="T112" s="52">
        <f t="shared" si="12"/>
        <v>32.4</v>
      </c>
      <c r="U112" s="29">
        <v>5</v>
      </c>
      <c r="V112" s="31">
        <v>8.7142857142857135</v>
      </c>
      <c r="W112" s="31">
        <f t="shared" si="13"/>
        <v>69.536507936507931</v>
      </c>
    </row>
    <row r="113" spans="1:23" ht="23.25">
      <c r="A113" s="19">
        <v>111</v>
      </c>
      <c r="B113" s="33">
        <v>159468</v>
      </c>
      <c r="C113" s="33">
        <v>1222190215</v>
      </c>
      <c r="D113" s="34" t="s">
        <v>181</v>
      </c>
      <c r="E113" s="34" t="s">
        <v>182</v>
      </c>
      <c r="F113" s="34" t="s">
        <v>183</v>
      </c>
      <c r="G113" s="34" t="s">
        <v>52</v>
      </c>
      <c r="H113" s="33" t="s">
        <v>804</v>
      </c>
      <c r="I113" s="33" t="s">
        <v>378</v>
      </c>
      <c r="J113" s="19">
        <f t="shared" si="7"/>
        <v>84.965517241379317</v>
      </c>
      <c r="K113" s="20">
        <f t="shared" si="8"/>
        <v>8.496551724137932</v>
      </c>
      <c r="L113" s="33" t="s">
        <v>766</v>
      </c>
      <c r="M113" s="33" t="s">
        <v>373</v>
      </c>
      <c r="N113" s="19">
        <f t="shared" si="9"/>
        <v>82.577777777777783</v>
      </c>
      <c r="O113" s="19">
        <f t="shared" si="10"/>
        <v>16.515555555555558</v>
      </c>
      <c r="P113" s="28">
        <v>25</v>
      </c>
      <c r="Q113" s="29">
        <v>0</v>
      </c>
      <c r="R113" s="51" t="s">
        <v>169</v>
      </c>
      <c r="S113" s="51">
        <f t="shared" si="11"/>
        <v>25.798500000000001</v>
      </c>
      <c r="T113" s="52">
        <f t="shared" si="12"/>
        <v>25.798500000000001</v>
      </c>
      <c r="U113" s="29">
        <v>5</v>
      </c>
      <c r="V113" s="31">
        <v>8.5714285714285712</v>
      </c>
      <c r="W113" s="31">
        <f t="shared" si="13"/>
        <v>64.382035851122055</v>
      </c>
    </row>
    <row r="114" spans="1:23" ht="23.25">
      <c r="A114" s="19">
        <v>112</v>
      </c>
      <c r="B114" s="19">
        <v>160042</v>
      </c>
      <c r="C114" s="19">
        <v>1222190220</v>
      </c>
      <c r="D114" s="20" t="s">
        <v>181</v>
      </c>
      <c r="E114" s="20" t="s">
        <v>805</v>
      </c>
      <c r="F114" s="20" t="s">
        <v>806</v>
      </c>
      <c r="G114" s="20" t="s">
        <v>23</v>
      </c>
      <c r="H114" s="19" t="s">
        <v>807</v>
      </c>
      <c r="I114" s="19" t="s">
        <v>398</v>
      </c>
      <c r="J114" s="19">
        <f t="shared" si="7"/>
        <v>72.333333333333329</v>
      </c>
      <c r="K114" s="20">
        <f t="shared" si="8"/>
        <v>7.2333333333333334</v>
      </c>
      <c r="L114" s="19" t="s">
        <v>808</v>
      </c>
      <c r="M114" s="19" t="s">
        <v>380</v>
      </c>
      <c r="N114" s="19">
        <f t="shared" si="9"/>
        <v>72.7</v>
      </c>
      <c r="O114" s="19">
        <f t="shared" si="10"/>
        <v>14.540000000000001</v>
      </c>
      <c r="P114" s="28"/>
      <c r="Q114" s="29"/>
      <c r="R114" s="51" t="s">
        <v>59</v>
      </c>
      <c r="S114" s="51">
        <f t="shared" si="11"/>
        <v>23.400000000000002</v>
      </c>
      <c r="T114" s="52">
        <f t="shared" si="12"/>
        <v>23.400000000000002</v>
      </c>
      <c r="U114" s="29"/>
      <c r="V114" s="31" t="s">
        <v>393</v>
      </c>
      <c r="W114" s="31" t="e">
        <f t="shared" si="13"/>
        <v>#VALUE!</v>
      </c>
    </row>
    <row r="115" spans="1:23" ht="23.25">
      <c r="A115" s="19">
        <v>113</v>
      </c>
      <c r="B115" s="33">
        <v>164801</v>
      </c>
      <c r="C115" s="33">
        <v>1222190222</v>
      </c>
      <c r="D115" s="34" t="s">
        <v>809</v>
      </c>
      <c r="E115" s="34" t="s">
        <v>810</v>
      </c>
      <c r="F115" s="34" t="s">
        <v>186</v>
      </c>
      <c r="G115" s="34" t="s">
        <v>28</v>
      </c>
      <c r="H115" s="33" t="s">
        <v>811</v>
      </c>
      <c r="I115" s="33" t="s">
        <v>398</v>
      </c>
      <c r="J115" s="19">
        <f t="shared" si="7"/>
        <v>66.583333333333329</v>
      </c>
      <c r="K115" s="20">
        <f t="shared" si="8"/>
        <v>6.6583333333333332</v>
      </c>
      <c r="L115" s="33" t="s">
        <v>812</v>
      </c>
      <c r="M115" s="33" t="s">
        <v>385</v>
      </c>
      <c r="N115" s="19">
        <f t="shared" si="9"/>
        <v>73.65384615384616</v>
      </c>
      <c r="O115" s="19">
        <f t="shared" si="10"/>
        <v>14.730769230769234</v>
      </c>
      <c r="P115" s="36">
        <v>25</v>
      </c>
      <c r="Q115" s="37">
        <v>0</v>
      </c>
      <c r="R115" s="51">
        <v>0</v>
      </c>
      <c r="S115" s="51">
        <f t="shared" si="11"/>
        <v>0</v>
      </c>
      <c r="T115" s="52">
        <f t="shared" si="12"/>
        <v>25</v>
      </c>
      <c r="U115" s="37">
        <v>0</v>
      </c>
      <c r="V115" s="38">
        <v>6.1428571428571432</v>
      </c>
      <c r="W115" s="31">
        <f t="shared" si="13"/>
        <v>52.531959706959711</v>
      </c>
    </row>
    <row r="116" spans="1:23" ht="23.25">
      <c r="A116" s="19">
        <v>114</v>
      </c>
      <c r="B116" s="19">
        <v>163777</v>
      </c>
      <c r="C116" s="19">
        <v>1222190224</v>
      </c>
      <c r="D116" s="20" t="s">
        <v>181</v>
      </c>
      <c r="E116" s="20" t="s">
        <v>813</v>
      </c>
      <c r="F116" s="20" t="s">
        <v>814</v>
      </c>
      <c r="G116" s="20" t="s">
        <v>28</v>
      </c>
      <c r="H116" s="19" t="s">
        <v>815</v>
      </c>
      <c r="I116" s="19" t="s">
        <v>378</v>
      </c>
      <c r="J116" s="19">
        <f t="shared" si="7"/>
        <v>78.65517241379311</v>
      </c>
      <c r="K116" s="20">
        <f t="shared" si="8"/>
        <v>7.8655172413793117</v>
      </c>
      <c r="L116" s="19" t="s">
        <v>816</v>
      </c>
      <c r="M116" s="19" t="s">
        <v>373</v>
      </c>
      <c r="N116" s="19">
        <f t="shared" si="9"/>
        <v>76.977777777777774</v>
      </c>
      <c r="O116" s="19">
        <f t="shared" si="10"/>
        <v>15.395555555555555</v>
      </c>
      <c r="P116" s="28">
        <v>25</v>
      </c>
      <c r="Q116" s="29">
        <v>0</v>
      </c>
      <c r="R116" s="51" t="s">
        <v>132</v>
      </c>
      <c r="S116" s="51">
        <f t="shared" si="11"/>
        <v>30.0015</v>
      </c>
      <c r="T116" s="52">
        <f t="shared" si="12"/>
        <v>30.0015</v>
      </c>
      <c r="U116" s="29">
        <v>5</v>
      </c>
      <c r="V116" s="31">
        <v>8.7142857142857135</v>
      </c>
      <c r="W116" s="31">
        <f t="shared" si="13"/>
        <v>66.976858511220584</v>
      </c>
    </row>
    <row r="117" spans="1:23" ht="23.25">
      <c r="A117" s="19">
        <v>115</v>
      </c>
      <c r="B117" s="33">
        <v>164383</v>
      </c>
      <c r="C117" s="33">
        <v>1222190225</v>
      </c>
      <c r="D117" s="34" t="s">
        <v>184</v>
      </c>
      <c r="E117" s="34" t="s">
        <v>185</v>
      </c>
      <c r="F117" s="34" t="s">
        <v>186</v>
      </c>
      <c r="G117" s="34" t="s">
        <v>52</v>
      </c>
      <c r="H117" s="33" t="s">
        <v>817</v>
      </c>
      <c r="I117" s="33" t="s">
        <v>378</v>
      </c>
      <c r="J117" s="19">
        <f t="shared" si="7"/>
        <v>72.793103448275858</v>
      </c>
      <c r="K117" s="20">
        <f t="shared" si="8"/>
        <v>7.2793103448275858</v>
      </c>
      <c r="L117" s="33" t="s">
        <v>537</v>
      </c>
      <c r="M117" s="33" t="s">
        <v>373</v>
      </c>
      <c r="N117" s="19">
        <f t="shared" si="9"/>
        <v>75.688888888888883</v>
      </c>
      <c r="O117" s="19">
        <f t="shared" si="10"/>
        <v>15.137777777777778</v>
      </c>
      <c r="P117" s="36">
        <v>0</v>
      </c>
      <c r="Q117" s="37">
        <v>0</v>
      </c>
      <c r="R117" s="51" t="s">
        <v>188</v>
      </c>
      <c r="S117" s="51">
        <f t="shared" si="11"/>
        <v>29.398499999999999</v>
      </c>
      <c r="T117" s="52">
        <f t="shared" si="12"/>
        <v>29.398499999999999</v>
      </c>
      <c r="U117" s="37">
        <v>5</v>
      </c>
      <c r="V117" s="38">
        <v>4.7142857142857144</v>
      </c>
      <c r="W117" s="31">
        <f t="shared" si="13"/>
        <v>61.529873836891078</v>
      </c>
    </row>
    <row r="118" spans="1:23" ht="23.25">
      <c r="A118" s="19">
        <v>116</v>
      </c>
      <c r="B118" s="19">
        <v>164993</v>
      </c>
      <c r="C118" s="19">
        <v>1222190226</v>
      </c>
      <c r="D118" s="20" t="s">
        <v>818</v>
      </c>
      <c r="E118" s="20" t="s">
        <v>819</v>
      </c>
      <c r="F118" s="20" t="s">
        <v>186</v>
      </c>
      <c r="G118" s="20" t="s">
        <v>140</v>
      </c>
      <c r="H118" s="19" t="s">
        <v>820</v>
      </c>
      <c r="I118" s="19" t="s">
        <v>425</v>
      </c>
      <c r="J118" s="19">
        <f t="shared" si="7"/>
        <v>52.333333333333336</v>
      </c>
      <c r="K118" s="20">
        <f t="shared" si="8"/>
        <v>5.2333333333333343</v>
      </c>
      <c r="L118" s="19" t="s">
        <v>821</v>
      </c>
      <c r="M118" s="19" t="s">
        <v>432</v>
      </c>
      <c r="N118" s="19">
        <f t="shared" si="9"/>
        <v>83.7</v>
      </c>
      <c r="O118" s="19">
        <f t="shared" si="10"/>
        <v>16.740000000000002</v>
      </c>
      <c r="P118" s="28">
        <v>25</v>
      </c>
      <c r="Q118" s="29">
        <v>0</v>
      </c>
      <c r="R118" s="51">
        <v>0</v>
      </c>
      <c r="S118" s="51">
        <f t="shared" si="11"/>
        <v>0</v>
      </c>
      <c r="T118" s="52">
        <f t="shared" si="12"/>
        <v>25</v>
      </c>
      <c r="U118" s="29">
        <v>5</v>
      </c>
      <c r="V118" s="31">
        <v>8.8571428571428577</v>
      </c>
      <c r="W118" s="31">
        <f t="shared" si="13"/>
        <v>60.83047619047619</v>
      </c>
    </row>
    <row r="119" spans="1:23" ht="23.25">
      <c r="A119" s="19">
        <v>117</v>
      </c>
      <c r="B119" s="33">
        <v>161018</v>
      </c>
      <c r="C119" s="33">
        <v>1222190227</v>
      </c>
      <c r="D119" s="34" t="s">
        <v>822</v>
      </c>
      <c r="E119" s="34" t="s">
        <v>823</v>
      </c>
      <c r="F119" s="34" t="s">
        <v>700</v>
      </c>
      <c r="G119" s="34" t="s">
        <v>90</v>
      </c>
      <c r="H119" s="33" t="s">
        <v>824</v>
      </c>
      <c r="I119" s="33" t="s">
        <v>375</v>
      </c>
      <c r="J119" s="19">
        <f t="shared" si="7"/>
        <v>78.349206349206355</v>
      </c>
      <c r="K119" s="20">
        <f t="shared" si="8"/>
        <v>7.8349206349206355</v>
      </c>
      <c r="L119" s="33" t="s">
        <v>825</v>
      </c>
      <c r="M119" s="33" t="s">
        <v>380</v>
      </c>
      <c r="N119" s="19">
        <f t="shared" si="9"/>
        <v>88.45</v>
      </c>
      <c r="O119" s="19">
        <f t="shared" si="10"/>
        <v>17.690000000000001</v>
      </c>
      <c r="P119" s="36">
        <v>25</v>
      </c>
      <c r="Q119" s="37">
        <v>0</v>
      </c>
      <c r="R119" s="51">
        <v>0</v>
      </c>
      <c r="S119" s="51">
        <f t="shared" si="11"/>
        <v>0</v>
      </c>
      <c r="T119" s="52">
        <f t="shared" si="12"/>
        <v>25</v>
      </c>
      <c r="U119" s="37">
        <v>0</v>
      </c>
      <c r="V119" s="38" t="s">
        <v>393</v>
      </c>
      <c r="W119" s="31" t="e">
        <f t="shared" si="13"/>
        <v>#VALUE!</v>
      </c>
    </row>
    <row r="120" spans="1:23" ht="23.25">
      <c r="A120" s="19">
        <v>118</v>
      </c>
      <c r="B120" s="33">
        <v>162195</v>
      </c>
      <c r="C120" s="33">
        <v>1222190228</v>
      </c>
      <c r="D120" s="34" t="s">
        <v>826</v>
      </c>
      <c r="E120" s="34" t="s">
        <v>827</v>
      </c>
      <c r="F120" s="34" t="s">
        <v>828</v>
      </c>
      <c r="G120" s="34" t="s">
        <v>90</v>
      </c>
      <c r="H120" s="33" t="s">
        <v>829</v>
      </c>
      <c r="I120" s="33" t="s">
        <v>378</v>
      </c>
      <c r="J120" s="19">
        <f t="shared" si="7"/>
        <v>54.413793103448278</v>
      </c>
      <c r="K120" s="20">
        <f t="shared" si="8"/>
        <v>5.4413793103448285</v>
      </c>
      <c r="L120" s="33" t="s">
        <v>830</v>
      </c>
      <c r="M120" s="33" t="s">
        <v>380</v>
      </c>
      <c r="N120" s="19">
        <f t="shared" si="9"/>
        <v>74.2</v>
      </c>
      <c r="O120" s="19">
        <f t="shared" si="10"/>
        <v>14.840000000000002</v>
      </c>
      <c r="P120" s="36">
        <v>25</v>
      </c>
      <c r="Q120" s="37">
        <v>0</v>
      </c>
      <c r="R120" s="51">
        <v>0</v>
      </c>
      <c r="S120" s="51">
        <f t="shared" si="11"/>
        <v>0</v>
      </c>
      <c r="T120" s="52">
        <f t="shared" si="12"/>
        <v>25</v>
      </c>
      <c r="U120" s="37">
        <v>5</v>
      </c>
      <c r="V120" s="38">
        <v>5.8571428571428568</v>
      </c>
      <c r="W120" s="31">
        <f t="shared" si="13"/>
        <v>56.138522167487686</v>
      </c>
    </row>
    <row r="121" spans="1:23" ht="23.25">
      <c r="A121" s="19">
        <v>119</v>
      </c>
      <c r="B121" s="33">
        <v>162696</v>
      </c>
      <c r="C121" s="33">
        <v>1222190231</v>
      </c>
      <c r="D121" s="34" t="s">
        <v>189</v>
      </c>
      <c r="E121" s="34" t="s">
        <v>190</v>
      </c>
      <c r="F121" s="34" t="s">
        <v>191</v>
      </c>
      <c r="G121" s="34" t="s">
        <v>52</v>
      </c>
      <c r="H121" s="33" t="s">
        <v>831</v>
      </c>
      <c r="I121" s="33" t="s">
        <v>371</v>
      </c>
      <c r="J121" s="19">
        <f t="shared" si="7"/>
        <v>82.533333333333331</v>
      </c>
      <c r="K121" s="20">
        <f t="shared" si="8"/>
        <v>8.2533333333333339</v>
      </c>
      <c r="L121" s="33" t="s">
        <v>832</v>
      </c>
      <c r="M121" s="33" t="s">
        <v>380</v>
      </c>
      <c r="N121" s="19">
        <f t="shared" si="9"/>
        <v>75.5</v>
      </c>
      <c r="O121" s="19">
        <f t="shared" si="10"/>
        <v>15.100000000000001</v>
      </c>
      <c r="P121" s="36">
        <v>25</v>
      </c>
      <c r="Q121" s="37">
        <v>0</v>
      </c>
      <c r="R121" s="51" t="s">
        <v>54</v>
      </c>
      <c r="S121" s="51">
        <f t="shared" si="11"/>
        <v>25.2</v>
      </c>
      <c r="T121" s="52">
        <f t="shared" si="12"/>
        <v>25.2</v>
      </c>
      <c r="U121" s="37">
        <v>5</v>
      </c>
      <c r="V121" s="38">
        <v>8.5714285714285712</v>
      </c>
      <c r="W121" s="31">
        <f t="shared" si="13"/>
        <v>62.124761904761904</v>
      </c>
    </row>
    <row r="122" spans="1:23" ht="34.5">
      <c r="A122" s="19">
        <v>120</v>
      </c>
      <c r="B122" s="19">
        <v>162261</v>
      </c>
      <c r="C122" s="19">
        <v>1222190232</v>
      </c>
      <c r="D122" s="20" t="s">
        <v>189</v>
      </c>
      <c r="E122" s="20" t="s">
        <v>194</v>
      </c>
      <c r="F122" s="20" t="s">
        <v>195</v>
      </c>
      <c r="G122" s="20" t="s">
        <v>140</v>
      </c>
      <c r="H122" s="19" t="s">
        <v>833</v>
      </c>
      <c r="I122" s="19" t="s">
        <v>378</v>
      </c>
      <c r="J122" s="19">
        <f t="shared" si="7"/>
        <v>67.172413793103445</v>
      </c>
      <c r="K122" s="20">
        <f t="shared" si="8"/>
        <v>6.7172413793103445</v>
      </c>
      <c r="L122" s="19" t="s">
        <v>834</v>
      </c>
      <c r="M122" s="19" t="s">
        <v>373</v>
      </c>
      <c r="N122" s="19">
        <f t="shared" si="9"/>
        <v>61.866666666666667</v>
      </c>
      <c r="O122" s="19">
        <f t="shared" si="10"/>
        <v>12.373333333333335</v>
      </c>
      <c r="P122" s="28">
        <v>0</v>
      </c>
      <c r="Q122" s="29">
        <v>0</v>
      </c>
      <c r="R122" s="51" t="s">
        <v>197</v>
      </c>
      <c r="S122" s="51">
        <f t="shared" si="11"/>
        <v>32.4</v>
      </c>
      <c r="T122" s="52">
        <f t="shared" si="12"/>
        <v>32.4</v>
      </c>
      <c r="U122" s="29">
        <v>5</v>
      </c>
      <c r="V122" s="31">
        <v>5.8571428571428568</v>
      </c>
      <c r="W122" s="31">
        <f t="shared" si="13"/>
        <v>62.347717569786532</v>
      </c>
    </row>
    <row r="123" spans="1:23" ht="23.25">
      <c r="A123" s="19">
        <v>121</v>
      </c>
      <c r="B123" s="19">
        <v>163913</v>
      </c>
      <c r="C123" s="19">
        <v>1222190233</v>
      </c>
      <c r="D123" s="20" t="s">
        <v>835</v>
      </c>
      <c r="E123" s="20" t="s">
        <v>836</v>
      </c>
      <c r="F123" s="20" t="s">
        <v>837</v>
      </c>
      <c r="G123" s="20" t="s">
        <v>52</v>
      </c>
      <c r="H123" s="19" t="s">
        <v>526</v>
      </c>
      <c r="I123" s="19" t="s">
        <v>378</v>
      </c>
      <c r="J123" s="19">
        <f t="shared" si="7"/>
        <v>76.034482758620683</v>
      </c>
      <c r="K123" s="20">
        <f t="shared" si="8"/>
        <v>7.6034482758620685</v>
      </c>
      <c r="L123" s="19" t="s">
        <v>838</v>
      </c>
      <c r="M123" s="19" t="s">
        <v>380</v>
      </c>
      <c r="N123" s="19">
        <f t="shared" si="9"/>
        <v>82.7</v>
      </c>
      <c r="O123" s="19">
        <f t="shared" si="10"/>
        <v>16.540000000000003</v>
      </c>
      <c r="P123" s="28">
        <v>0</v>
      </c>
      <c r="Q123" s="29">
        <v>0</v>
      </c>
      <c r="R123" s="51" t="s">
        <v>31</v>
      </c>
      <c r="S123" s="51">
        <f t="shared" si="11"/>
        <v>28.8</v>
      </c>
      <c r="T123" s="52">
        <f t="shared" si="12"/>
        <v>28.8</v>
      </c>
      <c r="U123" s="29">
        <v>0</v>
      </c>
      <c r="V123" s="31">
        <v>6.1428571428571432</v>
      </c>
      <c r="W123" s="31">
        <f t="shared" si="13"/>
        <v>59.086305418719213</v>
      </c>
    </row>
    <row r="124" spans="1:23" ht="23.25">
      <c r="A124" s="19">
        <v>122</v>
      </c>
      <c r="B124" s="33">
        <v>161797</v>
      </c>
      <c r="C124" s="33">
        <v>1222190236</v>
      </c>
      <c r="D124" s="34" t="s">
        <v>839</v>
      </c>
      <c r="E124" s="34" t="s">
        <v>840</v>
      </c>
      <c r="F124" s="34" t="s">
        <v>841</v>
      </c>
      <c r="G124" s="34" t="s">
        <v>39</v>
      </c>
      <c r="H124" s="33" t="s">
        <v>842</v>
      </c>
      <c r="I124" s="33" t="s">
        <v>680</v>
      </c>
      <c r="J124" s="19">
        <f t="shared" si="7"/>
        <v>78.222222222222229</v>
      </c>
      <c r="K124" s="20">
        <f t="shared" si="8"/>
        <v>7.8222222222222229</v>
      </c>
      <c r="L124" s="33" t="s">
        <v>843</v>
      </c>
      <c r="M124" s="33" t="s">
        <v>844</v>
      </c>
      <c r="N124" s="19">
        <f t="shared" si="9"/>
        <v>96.666666666666671</v>
      </c>
      <c r="O124" s="19">
        <f t="shared" si="10"/>
        <v>19.333333333333336</v>
      </c>
      <c r="P124" s="36">
        <v>0</v>
      </c>
      <c r="Q124" s="37">
        <v>0</v>
      </c>
      <c r="R124" s="51">
        <v>0</v>
      </c>
      <c r="S124" s="51">
        <f t="shared" si="11"/>
        <v>0</v>
      </c>
      <c r="T124" s="52">
        <f t="shared" si="12"/>
        <v>0</v>
      </c>
      <c r="U124" s="37">
        <v>0</v>
      </c>
      <c r="V124" s="38" t="s">
        <v>393</v>
      </c>
      <c r="W124" s="31" t="e">
        <f t="shared" si="13"/>
        <v>#VALUE!</v>
      </c>
    </row>
    <row r="125" spans="1:23" ht="23.25">
      <c r="A125" s="19">
        <v>123</v>
      </c>
      <c r="B125" s="33">
        <v>164605</v>
      </c>
      <c r="C125" s="33">
        <v>1222190237</v>
      </c>
      <c r="D125" s="34" t="s">
        <v>845</v>
      </c>
      <c r="E125" s="34" t="s">
        <v>846</v>
      </c>
      <c r="F125" s="34" t="s">
        <v>847</v>
      </c>
      <c r="G125" s="34" t="s">
        <v>52</v>
      </c>
      <c r="H125" s="33" t="s">
        <v>848</v>
      </c>
      <c r="I125" s="33" t="s">
        <v>378</v>
      </c>
      <c r="J125" s="19">
        <f t="shared" si="7"/>
        <v>82.068965517241381</v>
      </c>
      <c r="K125" s="20">
        <f t="shared" si="8"/>
        <v>8.2068965517241388</v>
      </c>
      <c r="L125" s="33" t="s">
        <v>754</v>
      </c>
      <c r="M125" s="33" t="s">
        <v>373</v>
      </c>
      <c r="N125" s="19">
        <f t="shared" si="9"/>
        <v>77.599999999999994</v>
      </c>
      <c r="O125" s="19">
        <f t="shared" si="10"/>
        <v>15.52</v>
      </c>
      <c r="P125" s="36">
        <v>0</v>
      </c>
      <c r="Q125" s="37">
        <v>0</v>
      </c>
      <c r="R125" s="51" t="s">
        <v>59</v>
      </c>
      <c r="S125" s="51">
        <f t="shared" si="11"/>
        <v>23.400000000000002</v>
      </c>
      <c r="T125" s="52">
        <f t="shared" si="12"/>
        <v>23.400000000000002</v>
      </c>
      <c r="U125" s="37">
        <v>5</v>
      </c>
      <c r="V125" s="38" t="s">
        <v>393</v>
      </c>
      <c r="W125" s="31" t="e">
        <f t="shared" si="13"/>
        <v>#VALUE!</v>
      </c>
    </row>
    <row r="126" spans="1:23" ht="23.25">
      <c r="A126" s="19">
        <v>124</v>
      </c>
      <c r="B126" s="19">
        <v>161142</v>
      </c>
      <c r="C126" s="19">
        <v>1222190238</v>
      </c>
      <c r="D126" s="20" t="s">
        <v>849</v>
      </c>
      <c r="E126" s="20" t="s">
        <v>204</v>
      </c>
      <c r="F126" s="20" t="s">
        <v>850</v>
      </c>
      <c r="G126" s="20" t="s">
        <v>52</v>
      </c>
      <c r="H126" s="19" t="s">
        <v>851</v>
      </c>
      <c r="I126" s="19" t="s">
        <v>378</v>
      </c>
      <c r="J126" s="19">
        <f t="shared" si="7"/>
        <v>79.620689655172413</v>
      </c>
      <c r="K126" s="20">
        <f t="shared" si="8"/>
        <v>7.9620689655172416</v>
      </c>
      <c r="L126" s="19" t="s">
        <v>852</v>
      </c>
      <c r="M126" s="19" t="s">
        <v>380</v>
      </c>
      <c r="N126" s="19">
        <f t="shared" si="9"/>
        <v>74.75</v>
      </c>
      <c r="O126" s="19">
        <f t="shared" si="10"/>
        <v>14.950000000000001</v>
      </c>
      <c r="P126" s="28">
        <v>25</v>
      </c>
      <c r="Q126" s="29">
        <v>30</v>
      </c>
      <c r="R126" s="51">
        <v>0</v>
      </c>
      <c r="S126" s="51">
        <f t="shared" si="11"/>
        <v>0</v>
      </c>
      <c r="T126" s="52">
        <f t="shared" si="12"/>
        <v>30</v>
      </c>
      <c r="U126" s="29">
        <v>5</v>
      </c>
      <c r="V126" s="31">
        <v>8.8571428571428577</v>
      </c>
      <c r="W126" s="31">
        <f t="shared" si="13"/>
        <v>66.769211822660097</v>
      </c>
    </row>
    <row r="127" spans="1:23" ht="23.25">
      <c r="A127" s="19">
        <v>125</v>
      </c>
      <c r="B127" s="19">
        <v>163806</v>
      </c>
      <c r="C127" s="19">
        <v>1222190240</v>
      </c>
      <c r="D127" s="20" t="s">
        <v>198</v>
      </c>
      <c r="E127" s="20" t="s">
        <v>199</v>
      </c>
      <c r="F127" s="20" t="s">
        <v>200</v>
      </c>
      <c r="G127" s="20" t="s">
        <v>52</v>
      </c>
      <c r="H127" s="19" t="s">
        <v>853</v>
      </c>
      <c r="I127" s="19" t="s">
        <v>378</v>
      </c>
      <c r="J127" s="19">
        <f t="shared" si="7"/>
        <v>71.689655172413794</v>
      </c>
      <c r="K127" s="20">
        <f t="shared" si="8"/>
        <v>7.1689655172413795</v>
      </c>
      <c r="L127" s="19" t="s">
        <v>854</v>
      </c>
      <c r="M127" s="19" t="s">
        <v>373</v>
      </c>
      <c r="N127" s="19">
        <f t="shared" si="9"/>
        <v>72.933333333333337</v>
      </c>
      <c r="O127" s="19">
        <f t="shared" si="10"/>
        <v>14.586666666666668</v>
      </c>
      <c r="P127" s="28">
        <v>0</v>
      </c>
      <c r="Q127" s="29">
        <v>0</v>
      </c>
      <c r="R127" s="51" t="s">
        <v>48</v>
      </c>
      <c r="S127" s="51">
        <f t="shared" si="11"/>
        <v>22.801500000000001</v>
      </c>
      <c r="T127" s="52">
        <f t="shared" si="12"/>
        <v>22.801500000000001</v>
      </c>
      <c r="U127" s="29">
        <v>5</v>
      </c>
      <c r="V127" s="31" t="s">
        <v>393</v>
      </c>
      <c r="W127" s="31" t="e">
        <f t="shared" si="13"/>
        <v>#VALUE!</v>
      </c>
    </row>
    <row r="128" spans="1:23" ht="23.25">
      <c r="A128" s="19">
        <v>126</v>
      </c>
      <c r="B128" s="19">
        <v>162145</v>
      </c>
      <c r="C128" s="19">
        <v>1222190242</v>
      </c>
      <c r="D128" s="20" t="s">
        <v>203</v>
      </c>
      <c r="E128" s="20" t="s">
        <v>204</v>
      </c>
      <c r="F128" s="20" t="s">
        <v>205</v>
      </c>
      <c r="G128" s="20" t="s">
        <v>23</v>
      </c>
      <c r="H128" s="19" t="s">
        <v>855</v>
      </c>
      <c r="I128" s="19" t="s">
        <v>378</v>
      </c>
      <c r="J128" s="19">
        <f t="shared" si="7"/>
        <v>56.172413793103445</v>
      </c>
      <c r="K128" s="20">
        <f t="shared" si="8"/>
        <v>5.6172413793103448</v>
      </c>
      <c r="L128" s="19" t="s">
        <v>856</v>
      </c>
      <c r="M128" s="19" t="s">
        <v>380</v>
      </c>
      <c r="N128" s="19">
        <f t="shared" si="9"/>
        <v>62.05</v>
      </c>
      <c r="O128" s="19">
        <f t="shared" si="10"/>
        <v>12.41</v>
      </c>
      <c r="P128" s="28">
        <v>25</v>
      </c>
      <c r="Q128" s="29">
        <v>0</v>
      </c>
      <c r="R128" s="51">
        <v>0</v>
      </c>
      <c r="S128" s="51">
        <f t="shared" si="11"/>
        <v>0</v>
      </c>
      <c r="T128" s="52">
        <f t="shared" si="12"/>
        <v>25</v>
      </c>
      <c r="U128" s="29">
        <v>5</v>
      </c>
      <c r="V128" s="31">
        <v>6.8571428571428568</v>
      </c>
      <c r="W128" s="31">
        <f t="shared" si="13"/>
        <v>54.884384236453201</v>
      </c>
    </row>
    <row r="129" spans="1:23" ht="23.25">
      <c r="A129" s="19">
        <v>127</v>
      </c>
      <c r="B129" s="33">
        <v>159033</v>
      </c>
      <c r="C129" s="33">
        <v>1222190243</v>
      </c>
      <c r="D129" s="34" t="s">
        <v>857</v>
      </c>
      <c r="E129" s="34" t="s">
        <v>858</v>
      </c>
      <c r="F129" s="34" t="s">
        <v>859</v>
      </c>
      <c r="G129" s="34" t="s">
        <v>52</v>
      </c>
      <c r="H129" s="33" t="s">
        <v>860</v>
      </c>
      <c r="I129" s="33" t="s">
        <v>378</v>
      </c>
      <c r="J129" s="19">
        <f t="shared" si="7"/>
        <v>74.724137931034477</v>
      </c>
      <c r="K129" s="20">
        <f t="shared" si="8"/>
        <v>7.4724137931034482</v>
      </c>
      <c r="L129" s="33" t="s">
        <v>861</v>
      </c>
      <c r="M129" s="33" t="s">
        <v>398</v>
      </c>
      <c r="N129" s="19">
        <f t="shared" si="9"/>
        <v>74.5</v>
      </c>
      <c r="O129" s="19">
        <f t="shared" si="10"/>
        <v>14.9</v>
      </c>
      <c r="P129" s="36">
        <v>25</v>
      </c>
      <c r="Q129" s="37">
        <v>0</v>
      </c>
      <c r="R129" s="51">
        <v>0</v>
      </c>
      <c r="S129" s="51">
        <f t="shared" si="11"/>
        <v>0</v>
      </c>
      <c r="T129" s="52">
        <f t="shared" si="12"/>
        <v>25</v>
      </c>
      <c r="U129" s="37">
        <v>0</v>
      </c>
      <c r="V129" s="38">
        <v>6.8571428571428568</v>
      </c>
      <c r="W129" s="31">
        <f t="shared" si="13"/>
        <v>54.229556650246302</v>
      </c>
    </row>
    <row r="130" spans="1:23" ht="23.25">
      <c r="A130" s="19">
        <v>128</v>
      </c>
      <c r="B130" s="19">
        <v>160979</v>
      </c>
      <c r="C130" s="19">
        <v>1222190244</v>
      </c>
      <c r="D130" s="20" t="s">
        <v>862</v>
      </c>
      <c r="E130" s="20" t="s">
        <v>863</v>
      </c>
      <c r="F130" s="20" t="s">
        <v>864</v>
      </c>
      <c r="G130" s="20" t="s">
        <v>52</v>
      </c>
      <c r="H130" s="19" t="s">
        <v>445</v>
      </c>
      <c r="I130" s="19" t="s">
        <v>371</v>
      </c>
      <c r="J130" s="19">
        <f t="shared" si="7"/>
        <v>65.63333333333334</v>
      </c>
      <c r="K130" s="20">
        <f t="shared" si="8"/>
        <v>6.5633333333333344</v>
      </c>
      <c r="L130" s="19" t="s">
        <v>865</v>
      </c>
      <c r="M130" s="19" t="s">
        <v>866</v>
      </c>
      <c r="N130" s="19">
        <f t="shared" si="9"/>
        <v>87.125</v>
      </c>
      <c r="O130" s="19">
        <f t="shared" si="10"/>
        <v>17.425000000000001</v>
      </c>
      <c r="P130" s="28">
        <v>25</v>
      </c>
      <c r="Q130" s="29">
        <v>30</v>
      </c>
      <c r="R130" s="51">
        <v>0</v>
      </c>
      <c r="S130" s="51">
        <f t="shared" si="11"/>
        <v>0</v>
      </c>
      <c r="T130" s="52">
        <f t="shared" si="12"/>
        <v>30</v>
      </c>
      <c r="U130" s="29">
        <v>5</v>
      </c>
      <c r="V130" s="31" t="s">
        <v>393</v>
      </c>
      <c r="W130" s="31" t="e">
        <f t="shared" si="13"/>
        <v>#VALUE!</v>
      </c>
    </row>
    <row r="131" spans="1:23" ht="23.25">
      <c r="A131" s="19">
        <v>129</v>
      </c>
      <c r="B131" s="33">
        <v>165030</v>
      </c>
      <c r="C131" s="33">
        <v>1222190246</v>
      </c>
      <c r="D131" s="34" t="s">
        <v>867</v>
      </c>
      <c r="E131" s="34" t="s">
        <v>868</v>
      </c>
      <c r="F131" s="34" t="s">
        <v>864</v>
      </c>
      <c r="G131" s="34" t="s">
        <v>140</v>
      </c>
      <c r="H131" s="33" t="s">
        <v>869</v>
      </c>
      <c r="I131" s="33" t="s">
        <v>378</v>
      </c>
      <c r="J131" s="19">
        <f t="shared" si="7"/>
        <v>82.827586206896555</v>
      </c>
      <c r="K131" s="20">
        <f t="shared" si="8"/>
        <v>8.2827586206896555</v>
      </c>
      <c r="L131" s="33" t="s">
        <v>870</v>
      </c>
      <c r="M131" s="33" t="s">
        <v>398</v>
      </c>
      <c r="N131" s="19">
        <f t="shared" si="9"/>
        <v>89.583333333333329</v>
      </c>
      <c r="O131" s="19">
        <f t="shared" si="10"/>
        <v>17.916666666666668</v>
      </c>
      <c r="P131" s="28">
        <v>25</v>
      </c>
      <c r="Q131" s="37">
        <v>0</v>
      </c>
      <c r="R131" s="51">
        <v>0</v>
      </c>
      <c r="S131" s="51">
        <f t="shared" si="11"/>
        <v>0</v>
      </c>
      <c r="T131" s="52">
        <f t="shared" si="12"/>
        <v>25</v>
      </c>
      <c r="U131" s="37">
        <v>0</v>
      </c>
      <c r="V131" s="38" t="s">
        <v>393</v>
      </c>
      <c r="W131" s="31" t="e">
        <f t="shared" si="13"/>
        <v>#VALUE!</v>
      </c>
    </row>
    <row r="132" spans="1:23" ht="23.25">
      <c r="A132" s="19">
        <v>130</v>
      </c>
      <c r="B132" s="33">
        <v>162586</v>
      </c>
      <c r="C132" s="33">
        <v>1222190249</v>
      </c>
      <c r="D132" s="34" t="s">
        <v>871</v>
      </c>
      <c r="E132" s="34" t="s">
        <v>872</v>
      </c>
      <c r="F132" s="34" t="s">
        <v>666</v>
      </c>
      <c r="G132" s="34" t="s">
        <v>52</v>
      </c>
      <c r="H132" s="33" t="s">
        <v>576</v>
      </c>
      <c r="I132" s="33" t="s">
        <v>378</v>
      </c>
      <c r="J132" s="19">
        <f t="shared" ref="J132:J195" si="14">(H132*100)/I132</f>
        <v>73.068965517241381</v>
      </c>
      <c r="K132" s="20">
        <f t="shared" si="8"/>
        <v>7.3068965517241384</v>
      </c>
      <c r="L132" s="33" t="s">
        <v>873</v>
      </c>
      <c r="M132" s="33" t="s">
        <v>380</v>
      </c>
      <c r="N132" s="19">
        <f t="shared" ref="N132:N195" si="15">(L132*100)/M132</f>
        <v>78.099999999999994</v>
      </c>
      <c r="O132" s="19">
        <f t="shared" si="10"/>
        <v>15.62</v>
      </c>
      <c r="P132" s="28">
        <v>25</v>
      </c>
      <c r="Q132" s="37">
        <v>30</v>
      </c>
      <c r="R132" s="51">
        <v>0</v>
      </c>
      <c r="S132" s="51">
        <f t="shared" ref="S132:S195" si="16">R132*0.45</f>
        <v>0</v>
      </c>
      <c r="T132" s="52">
        <f t="shared" ref="T132:T195" si="17">MAX(P132,Q132,R132,S132)</f>
        <v>30</v>
      </c>
      <c r="U132" s="37">
        <v>5</v>
      </c>
      <c r="V132" s="38" t="s">
        <v>393</v>
      </c>
      <c r="W132" s="31" t="e">
        <f t="shared" ref="W132:W195" si="18">K132+O132+T132+U132+V132</f>
        <v>#VALUE!</v>
      </c>
    </row>
    <row r="133" spans="1:23" ht="23.25">
      <c r="A133" s="19">
        <v>131</v>
      </c>
      <c r="B133" s="33">
        <v>164313</v>
      </c>
      <c r="C133" s="33">
        <v>1222190250</v>
      </c>
      <c r="D133" s="34" t="s">
        <v>874</v>
      </c>
      <c r="E133" s="34" t="s">
        <v>519</v>
      </c>
      <c r="F133" s="34" t="s">
        <v>875</v>
      </c>
      <c r="G133" s="34" t="s">
        <v>52</v>
      </c>
      <c r="H133" s="33" t="s">
        <v>876</v>
      </c>
      <c r="I133" s="33" t="s">
        <v>375</v>
      </c>
      <c r="J133" s="19">
        <f t="shared" si="14"/>
        <v>74.761904761904759</v>
      </c>
      <c r="K133" s="20">
        <f t="shared" ref="K133:K196" si="19">0.1*J133</f>
        <v>7.4761904761904763</v>
      </c>
      <c r="L133" s="33" t="s">
        <v>877</v>
      </c>
      <c r="M133" s="33" t="s">
        <v>373</v>
      </c>
      <c r="N133" s="19">
        <f t="shared" si="15"/>
        <v>76.933333333333337</v>
      </c>
      <c r="O133" s="19">
        <f t="shared" ref="O133:O196" si="20">0.2*N133</f>
        <v>15.386666666666668</v>
      </c>
      <c r="P133" s="36">
        <v>0</v>
      </c>
      <c r="Q133" s="37">
        <v>0</v>
      </c>
      <c r="R133" s="51" t="s">
        <v>188</v>
      </c>
      <c r="S133" s="51">
        <f t="shared" si="16"/>
        <v>29.398499999999999</v>
      </c>
      <c r="T133" s="52">
        <f t="shared" si="17"/>
        <v>29.398499999999999</v>
      </c>
      <c r="U133" s="37">
        <v>5</v>
      </c>
      <c r="V133" s="38">
        <v>5</v>
      </c>
      <c r="W133" s="31">
        <f t="shared" si="18"/>
        <v>62.261357142857143</v>
      </c>
    </row>
    <row r="134" spans="1:23" ht="23.25">
      <c r="A134" s="19">
        <v>132</v>
      </c>
      <c r="B134" s="33">
        <v>163900</v>
      </c>
      <c r="C134" s="33">
        <v>1222190251</v>
      </c>
      <c r="D134" s="34" t="s">
        <v>878</v>
      </c>
      <c r="E134" s="34" t="s">
        <v>879</v>
      </c>
      <c r="F134" s="34" t="s">
        <v>880</v>
      </c>
      <c r="G134" s="34" t="s">
        <v>23</v>
      </c>
      <c r="H134" s="33" t="s">
        <v>881</v>
      </c>
      <c r="I134" s="33" t="s">
        <v>378</v>
      </c>
      <c r="J134" s="19">
        <f t="shared" si="14"/>
        <v>61.310344827586206</v>
      </c>
      <c r="K134" s="20">
        <f t="shared" si="19"/>
        <v>6.1310344827586212</v>
      </c>
      <c r="L134" s="33" t="s">
        <v>882</v>
      </c>
      <c r="M134" s="33" t="s">
        <v>432</v>
      </c>
      <c r="N134" s="19">
        <f t="shared" si="15"/>
        <v>57.1</v>
      </c>
      <c r="O134" s="19">
        <f t="shared" si="20"/>
        <v>11.420000000000002</v>
      </c>
      <c r="P134" s="36">
        <v>25</v>
      </c>
      <c r="Q134" s="37">
        <v>0</v>
      </c>
      <c r="R134" s="51">
        <v>0</v>
      </c>
      <c r="S134" s="51">
        <f t="shared" si="16"/>
        <v>0</v>
      </c>
      <c r="T134" s="52">
        <f t="shared" si="17"/>
        <v>25</v>
      </c>
      <c r="U134" s="37">
        <v>5</v>
      </c>
      <c r="V134" s="38">
        <v>6</v>
      </c>
      <c r="W134" s="31">
        <f t="shared" si="18"/>
        <v>53.551034482758624</v>
      </c>
    </row>
    <row r="135" spans="1:23" ht="23.25">
      <c r="A135" s="19">
        <v>133</v>
      </c>
      <c r="B135" s="33">
        <v>163880</v>
      </c>
      <c r="C135" s="33">
        <v>1222190252</v>
      </c>
      <c r="D135" s="34" t="s">
        <v>208</v>
      </c>
      <c r="E135" s="34" t="s">
        <v>138</v>
      </c>
      <c r="F135" s="34" t="s">
        <v>209</v>
      </c>
      <c r="G135" s="34" t="s">
        <v>140</v>
      </c>
      <c r="H135" s="33" t="s">
        <v>883</v>
      </c>
      <c r="I135" s="33" t="s">
        <v>378</v>
      </c>
      <c r="J135" s="19">
        <f t="shared" si="14"/>
        <v>65.793103448275858</v>
      </c>
      <c r="K135" s="20">
        <f t="shared" si="19"/>
        <v>6.5793103448275865</v>
      </c>
      <c r="L135" s="33" t="s">
        <v>884</v>
      </c>
      <c r="M135" s="33" t="s">
        <v>373</v>
      </c>
      <c r="N135" s="19">
        <f t="shared" si="15"/>
        <v>71.86666666666666</v>
      </c>
      <c r="O135" s="19">
        <f t="shared" si="20"/>
        <v>14.373333333333333</v>
      </c>
      <c r="P135" s="36">
        <v>0</v>
      </c>
      <c r="Q135" s="37">
        <v>0</v>
      </c>
      <c r="R135" s="51" t="s">
        <v>211</v>
      </c>
      <c r="S135" s="51">
        <f t="shared" si="16"/>
        <v>35.401499999999999</v>
      </c>
      <c r="T135" s="52">
        <f t="shared" si="17"/>
        <v>35.401499999999999</v>
      </c>
      <c r="U135" s="37">
        <v>5</v>
      </c>
      <c r="V135" s="38">
        <v>6</v>
      </c>
      <c r="W135" s="31">
        <f t="shared" si="18"/>
        <v>67.354143678160909</v>
      </c>
    </row>
    <row r="136" spans="1:23" ht="34.5">
      <c r="A136" s="19">
        <v>134</v>
      </c>
      <c r="B136" s="19">
        <v>161939</v>
      </c>
      <c r="C136" s="19">
        <v>1222190254</v>
      </c>
      <c r="D136" s="20" t="s">
        <v>212</v>
      </c>
      <c r="E136" s="20" t="s">
        <v>213</v>
      </c>
      <c r="F136" s="20" t="s">
        <v>214</v>
      </c>
      <c r="G136" s="20" t="s">
        <v>52</v>
      </c>
      <c r="H136" s="19" t="s">
        <v>885</v>
      </c>
      <c r="I136" s="19" t="s">
        <v>371</v>
      </c>
      <c r="J136" s="19">
        <f t="shared" si="14"/>
        <v>81.400000000000006</v>
      </c>
      <c r="K136" s="20">
        <f t="shared" si="19"/>
        <v>8.14</v>
      </c>
      <c r="L136" s="19" t="s">
        <v>886</v>
      </c>
      <c r="M136" s="19" t="s">
        <v>380</v>
      </c>
      <c r="N136" s="19">
        <f t="shared" si="15"/>
        <v>76.099999999999994</v>
      </c>
      <c r="O136" s="19">
        <f t="shared" si="20"/>
        <v>15.219999999999999</v>
      </c>
      <c r="P136" s="36">
        <v>0</v>
      </c>
      <c r="Q136" s="37">
        <v>0</v>
      </c>
      <c r="R136" s="51" t="s">
        <v>35</v>
      </c>
      <c r="S136" s="51">
        <f t="shared" si="16"/>
        <v>27.598500000000001</v>
      </c>
      <c r="T136" s="52">
        <f t="shared" si="17"/>
        <v>27.598500000000001</v>
      </c>
      <c r="U136" s="37">
        <v>5</v>
      </c>
      <c r="V136" s="38" t="s">
        <v>393</v>
      </c>
      <c r="W136" s="31" t="e">
        <f t="shared" si="18"/>
        <v>#VALUE!</v>
      </c>
    </row>
    <row r="137" spans="1:23" ht="34.5">
      <c r="A137" s="19">
        <v>135</v>
      </c>
      <c r="B137" s="33">
        <v>165159</v>
      </c>
      <c r="C137" s="33">
        <v>1222190256</v>
      </c>
      <c r="D137" s="34" t="s">
        <v>887</v>
      </c>
      <c r="E137" s="34" t="s">
        <v>888</v>
      </c>
      <c r="F137" s="34" t="s">
        <v>889</v>
      </c>
      <c r="G137" s="34" t="s">
        <v>39</v>
      </c>
      <c r="H137" s="33" t="s">
        <v>890</v>
      </c>
      <c r="I137" s="33" t="s">
        <v>385</v>
      </c>
      <c r="J137" s="19">
        <f t="shared" si="14"/>
        <v>82.384615384615387</v>
      </c>
      <c r="K137" s="20">
        <f t="shared" si="19"/>
        <v>8.2384615384615394</v>
      </c>
      <c r="L137" s="33" t="s">
        <v>891</v>
      </c>
      <c r="M137" s="33" t="s">
        <v>398</v>
      </c>
      <c r="N137" s="19">
        <f t="shared" si="15"/>
        <v>86.041666666666671</v>
      </c>
      <c r="O137" s="19">
        <f t="shared" si="20"/>
        <v>17.208333333333336</v>
      </c>
      <c r="P137" s="36">
        <v>0</v>
      </c>
      <c r="Q137" s="37">
        <v>0</v>
      </c>
      <c r="R137" s="51">
        <v>0</v>
      </c>
      <c r="S137" s="51">
        <f t="shared" si="16"/>
        <v>0</v>
      </c>
      <c r="T137" s="52">
        <f t="shared" si="17"/>
        <v>0</v>
      </c>
      <c r="U137" s="37">
        <v>0</v>
      </c>
      <c r="V137" s="38" t="s">
        <v>393</v>
      </c>
      <c r="W137" s="31" t="e">
        <f t="shared" si="18"/>
        <v>#VALUE!</v>
      </c>
    </row>
    <row r="138" spans="1:23" ht="23.25">
      <c r="A138" s="19">
        <v>136</v>
      </c>
      <c r="B138" s="19">
        <v>163209</v>
      </c>
      <c r="C138" s="19">
        <v>1222190260</v>
      </c>
      <c r="D138" s="20" t="s">
        <v>892</v>
      </c>
      <c r="E138" s="20" t="s">
        <v>893</v>
      </c>
      <c r="F138" s="20" t="s">
        <v>894</v>
      </c>
      <c r="G138" s="20" t="s">
        <v>52</v>
      </c>
      <c r="H138" s="19" t="s">
        <v>895</v>
      </c>
      <c r="I138" s="19" t="s">
        <v>385</v>
      </c>
      <c r="J138" s="19">
        <f t="shared" si="14"/>
        <v>83.230769230769226</v>
      </c>
      <c r="K138" s="20">
        <f t="shared" si="19"/>
        <v>8.3230769230769237</v>
      </c>
      <c r="L138" s="19" t="s">
        <v>896</v>
      </c>
      <c r="M138" s="19" t="s">
        <v>405</v>
      </c>
      <c r="N138" s="19">
        <f t="shared" si="15"/>
        <v>62.4375</v>
      </c>
      <c r="O138" s="19">
        <f t="shared" si="20"/>
        <v>12.487500000000001</v>
      </c>
      <c r="P138" s="28">
        <v>0</v>
      </c>
      <c r="Q138" s="29">
        <v>5</v>
      </c>
      <c r="R138" s="51">
        <v>0</v>
      </c>
      <c r="S138" s="51">
        <f t="shared" si="16"/>
        <v>0</v>
      </c>
      <c r="T138" s="52">
        <f t="shared" si="17"/>
        <v>5</v>
      </c>
      <c r="U138" s="29">
        <v>0</v>
      </c>
      <c r="V138" s="31" t="s">
        <v>393</v>
      </c>
      <c r="W138" s="31" t="e">
        <f t="shared" si="18"/>
        <v>#VALUE!</v>
      </c>
    </row>
    <row r="139" spans="1:23" ht="23.25">
      <c r="A139" s="19">
        <v>137</v>
      </c>
      <c r="B139" s="19">
        <v>160174</v>
      </c>
      <c r="C139" s="19">
        <v>1222190261</v>
      </c>
      <c r="D139" s="20" t="s">
        <v>217</v>
      </c>
      <c r="E139" s="20" t="s">
        <v>218</v>
      </c>
      <c r="F139" s="20" t="s">
        <v>219</v>
      </c>
      <c r="G139" s="20" t="s">
        <v>23</v>
      </c>
      <c r="H139" s="19" t="s">
        <v>897</v>
      </c>
      <c r="I139" s="19" t="s">
        <v>378</v>
      </c>
      <c r="J139" s="19">
        <f t="shared" si="14"/>
        <v>51</v>
      </c>
      <c r="K139" s="20">
        <f t="shared" si="19"/>
        <v>5.1000000000000005</v>
      </c>
      <c r="L139" s="19" t="s">
        <v>898</v>
      </c>
      <c r="M139" s="19" t="s">
        <v>380</v>
      </c>
      <c r="N139" s="19">
        <f t="shared" si="15"/>
        <v>62.6</v>
      </c>
      <c r="O139" s="19">
        <f t="shared" si="20"/>
        <v>12.520000000000001</v>
      </c>
      <c r="P139" s="28">
        <v>0</v>
      </c>
      <c r="Q139" s="29">
        <v>0</v>
      </c>
      <c r="R139" s="51" t="s">
        <v>54</v>
      </c>
      <c r="S139" s="51">
        <f t="shared" si="16"/>
        <v>25.2</v>
      </c>
      <c r="T139" s="52">
        <f t="shared" si="17"/>
        <v>25.2</v>
      </c>
      <c r="U139" s="29">
        <v>5</v>
      </c>
      <c r="V139" s="31">
        <v>4.8571428571428568</v>
      </c>
      <c r="W139" s="31">
        <f t="shared" si="18"/>
        <v>52.677142857142854</v>
      </c>
    </row>
    <row r="140" spans="1:23" ht="23.25">
      <c r="A140" s="19">
        <v>138</v>
      </c>
      <c r="B140" s="19">
        <v>162224</v>
      </c>
      <c r="C140" s="19">
        <v>1222190263</v>
      </c>
      <c r="D140" s="20" t="s">
        <v>899</v>
      </c>
      <c r="E140" s="20" t="s">
        <v>900</v>
      </c>
      <c r="F140" s="20" t="s">
        <v>901</v>
      </c>
      <c r="G140" s="20" t="s">
        <v>52</v>
      </c>
      <c r="H140" s="19" t="s">
        <v>885</v>
      </c>
      <c r="I140" s="19" t="s">
        <v>378</v>
      </c>
      <c r="J140" s="19">
        <f t="shared" si="14"/>
        <v>84.206896551724142</v>
      </c>
      <c r="K140" s="20">
        <f t="shared" si="19"/>
        <v>8.4206896551724153</v>
      </c>
      <c r="L140" s="19" t="s">
        <v>902</v>
      </c>
      <c r="M140" s="19" t="s">
        <v>380</v>
      </c>
      <c r="N140" s="19">
        <f t="shared" si="15"/>
        <v>81.95</v>
      </c>
      <c r="O140" s="19">
        <f t="shared" si="20"/>
        <v>16.39</v>
      </c>
      <c r="P140" s="28">
        <v>25</v>
      </c>
      <c r="Q140" s="29">
        <v>0</v>
      </c>
      <c r="R140" s="51">
        <v>0</v>
      </c>
      <c r="S140" s="51">
        <f t="shared" si="16"/>
        <v>0</v>
      </c>
      <c r="T140" s="52">
        <f t="shared" si="17"/>
        <v>25</v>
      </c>
      <c r="U140" s="29">
        <v>5</v>
      </c>
      <c r="V140" s="31">
        <v>8.8571428571428577</v>
      </c>
      <c r="W140" s="31">
        <f t="shared" si="18"/>
        <v>63.667832512315272</v>
      </c>
    </row>
    <row r="141" spans="1:23" ht="23.25">
      <c r="A141" s="19">
        <v>139</v>
      </c>
      <c r="B141" s="33">
        <v>163324</v>
      </c>
      <c r="C141" s="33">
        <v>1222190264</v>
      </c>
      <c r="D141" s="34" t="s">
        <v>903</v>
      </c>
      <c r="E141" s="34" t="s">
        <v>904</v>
      </c>
      <c r="F141" s="34" t="s">
        <v>905</v>
      </c>
      <c r="G141" s="34" t="s">
        <v>23</v>
      </c>
      <c r="H141" s="33" t="s">
        <v>906</v>
      </c>
      <c r="I141" s="33" t="s">
        <v>378</v>
      </c>
      <c r="J141" s="19">
        <f t="shared" si="14"/>
        <v>57.724137931034484</v>
      </c>
      <c r="K141" s="20">
        <f t="shared" si="19"/>
        <v>5.7724137931034489</v>
      </c>
      <c r="L141" s="33" t="s">
        <v>492</v>
      </c>
      <c r="M141" s="33" t="s">
        <v>565</v>
      </c>
      <c r="N141" s="19">
        <f t="shared" si="15"/>
        <v>64.357142857142861</v>
      </c>
      <c r="O141" s="19">
        <f t="shared" si="20"/>
        <v>12.871428571428574</v>
      </c>
      <c r="P141" s="28">
        <v>25</v>
      </c>
      <c r="Q141" s="37">
        <v>0</v>
      </c>
      <c r="R141" s="51" t="s">
        <v>31</v>
      </c>
      <c r="S141" s="51">
        <f t="shared" si="16"/>
        <v>28.8</v>
      </c>
      <c r="T141" s="52">
        <f t="shared" si="17"/>
        <v>28.8</v>
      </c>
      <c r="U141" s="37">
        <v>5</v>
      </c>
      <c r="V141" s="38">
        <v>6.4285714285714288</v>
      </c>
      <c r="W141" s="31">
        <f t="shared" si="18"/>
        <v>58.872413793103455</v>
      </c>
    </row>
    <row r="142" spans="1:23" ht="23.25">
      <c r="A142" s="19">
        <v>140</v>
      </c>
      <c r="B142" s="33">
        <v>162876</v>
      </c>
      <c r="C142" s="33">
        <v>1222190265</v>
      </c>
      <c r="D142" s="34" t="s">
        <v>907</v>
      </c>
      <c r="E142" s="34" t="s">
        <v>908</v>
      </c>
      <c r="F142" s="34" t="s">
        <v>909</v>
      </c>
      <c r="G142" s="34" t="s">
        <v>52</v>
      </c>
      <c r="H142" s="33" t="s">
        <v>910</v>
      </c>
      <c r="I142" s="33" t="s">
        <v>398</v>
      </c>
      <c r="J142" s="19">
        <f t="shared" si="14"/>
        <v>74.833333333333329</v>
      </c>
      <c r="K142" s="20">
        <f t="shared" si="19"/>
        <v>7.4833333333333334</v>
      </c>
      <c r="L142" s="33" t="s">
        <v>911</v>
      </c>
      <c r="M142" s="33" t="s">
        <v>380</v>
      </c>
      <c r="N142" s="19">
        <f t="shared" si="15"/>
        <v>73.75</v>
      </c>
      <c r="O142" s="19">
        <f t="shared" si="20"/>
        <v>14.75</v>
      </c>
      <c r="P142" s="28">
        <v>30</v>
      </c>
      <c r="Q142" s="37">
        <v>0</v>
      </c>
      <c r="R142" s="51">
        <v>0</v>
      </c>
      <c r="S142" s="51">
        <f t="shared" si="16"/>
        <v>0</v>
      </c>
      <c r="T142" s="52">
        <f t="shared" si="17"/>
        <v>30</v>
      </c>
      <c r="U142" s="37">
        <v>5</v>
      </c>
      <c r="V142" s="38" t="s">
        <v>393</v>
      </c>
      <c r="W142" s="31" t="e">
        <f t="shared" si="18"/>
        <v>#VALUE!</v>
      </c>
    </row>
    <row r="143" spans="1:23" ht="23.25">
      <c r="A143" s="19">
        <v>141</v>
      </c>
      <c r="B143" s="33">
        <v>162804</v>
      </c>
      <c r="C143" s="33">
        <v>1222190268</v>
      </c>
      <c r="D143" s="34" t="s">
        <v>912</v>
      </c>
      <c r="E143" s="34" t="s">
        <v>913</v>
      </c>
      <c r="F143" s="34" t="s">
        <v>700</v>
      </c>
      <c r="G143" s="34" t="s">
        <v>28</v>
      </c>
      <c r="H143" s="33" t="s">
        <v>914</v>
      </c>
      <c r="I143" s="33" t="s">
        <v>378</v>
      </c>
      <c r="J143" s="19">
        <f t="shared" si="14"/>
        <v>68.724137931034477</v>
      </c>
      <c r="K143" s="20">
        <f t="shared" si="19"/>
        <v>6.8724137931034477</v>
      </c>
      <c r="L143" s="33" t="s">
        <v>915</v>
      </c>
      <c r="M143" s="33" t="s">
        <v>565</v>
      </c>
      <c r="N143" s="19">
        <f t="shared" si="15"/>
        <v>77.571428571428569</v>
      </c>
      <c r="O143" s="19">
        <f t="shared" si="20"/>
        <v>15.514285714285714</v>
      </c>
      <c r="P143" s="36">
        <v>25</v>
      </c>
      <c r="Q143" s="37">
        <v>0</v>
      </c>
      <c r="R143" s="51">
        <v>0</v>
      </c>
      <c r="S143" s="51">
        <f t="shared" si="16"/>
        <v>0</v>
      </c>
      <c r="T143" s="52">
        <f t="shared" si="17"/>
        <v>25</v>
      </c>
      <c r="U143" s="37">
        <v>5</v>
      </c>
      <c r="V143" s="38">
        <v>6.2857142857142856</v>
      </c>
      <c r="W143" s="31">
        <f t="shared" si="18"/>
        <v>58.672413793103445</v>
      </c>
    </row>
    <row r="144" spans="1:23" ht="23.25">
      <c r="A144" s="19">
        <v>142</v>
      </c>
      <c r="B144" s="33">
        <v>163228</v>
      </c>
      <c r="C144" s="33">
        <v>1222190269</v>
      </c>
      <c r="D144" s="34" t="s">
        <v>916</v>
      </c>
      <c r="E144" s="34" t="s">
        <v>917</v>
      </c>
      <c r="F144" s="34" t="s">
        <v>1202</v>
      </c>
      <c r="G144" s="34" t="s">
        <v>140</v>
      </c>
      <c r="H144" s="33" t="s">
        <v>919</v>
      </c>
      <c r="I144" s="33" t="s">
        <v>371</v>
      </c>
      <c r="J144" s="19">
        <f t="shared" si="14"/>
        <v>77.36666666666666</v>
      </c>
      <c r="K144" s="20">
        <f t="shared" si="19"/>
        <v>7.7366666666666664</v>
      </c>
      <c r="L144" s="33" t="s">
        <v>783</v>
      </c>
      <c r="M144" s="33" t="s">
        <v>380</v>
      </c>
      <c r="N144" s="19">
        <f t="shared" si="15"/>
        <v>77.099999999999994</v>
      </c>
      <c r="O144" s="19">
        <f t="shared" si="20"/>
        <v>15.42</v>
      </c>
      <c r="P144" s="36">
        <v>25</v>
      </c>
      <c r="Q144" s="37">
        <v>0</v>
      </c>
      <c r="R144" s="51">
        <v>0</v>
      </c>
      <c r="S144" s="51">
        <f t="shared" si="16"/>
        <v>0</v>
      </c>
      <c r="T144" s="52">
        <f t="shared" si="17"/>
        <v>25</v>
      </c>
      <c r="U144" s="37">
        <v>5</v>
      </c>
      <c r="V144" s="38">
        <v>6.2857142857142856</v>
      </c>
      <c r="W144" s="31">
        <f t="shared" si="18"/>
        <v>59.442380952380951</v>
      </c>
    </row>
    <row r="145" spans="1:23" ht="23.25">
      <c r="A145" s="19">
        <v>143</v>
      </c>
      <c r="B145" s="19">
        <v>175335</v>
      </c>
      <c r="C145" s="19">
        <v>1222190270</v>
      </c>
      <c r="D145" s="20" t="s">
        <v>920</v>
      </c>
      <c r="E145" s="20" t="s">
        <v>921</v>
      </c>
      <c r="F145" s="20" t="s">
        <v>700</v>
      </c>
      <c r="G145" s="20" t="s">
        <v>52</v>
      </c>
      <c r="H145" s="19" t="s">
        <v>922</v>
      </c>
      <c r="I145" s="19" t="s">
        <v>425</v>
      </c>
      <c r="J145" s="19">
        <f t="shared" si="14"/>
        <v>70.833333333333329</v>
      </c>
      <c r="K145" s="20">
        <f t="shared" si="19"/>
        <v>7.083333333333333</v>
      </c>
      <c r="L145" s="19" t="s">
        <v>923</v>
      </c>
      <c r="M145" s="19" t="s">
        <v>380</v>
      </c>
      <c r="N145" s="19">
        <f t="shared" si="15"/>
        <v>66.599999999999994</v>
      </c>
      <c r="O145" s="19">
        <f t="shared" si="20"/>
        <v>13.32</v>
      </c>
      <c r="P145" s="28">
        <v>25</v>
      </c>
      <c r="Q145" s="29">
        <v>30</v>
      </c>
      <c r="R145" s="51" t="s">
        <v>169</v>
      </c>
      <c r="S145" s="51">
        <f t="shared" si="16"/>
        <v>25.798500000000001</v>
      </c>
      <c r="T145" s="52">
        <f t="shared" si="17"/>
        <v>30</v>
      </c>
      <c r="U145" s="29">
        <v>5</v>
      </c>
      <c r="V145" s="31">
        <v>5.4285714285714288</v>
      </c>
      <c r="W145" s="31">
        <f t="shared" si="18"/>
        <v>60.831904761904767</v>
      </c>
    </row>
    <row r="146" spans="1:23" ht="23.25">
      <c r="A146" s="19">
        <v>144</v>
      </c>
      <c r="B146" s="19">
        <v>164340</v>
      </c>
      <c r="C146" s="19">
        <v>1222190271</v>
      </c>
      <c r="D146" s="20" t="s">
        <v>222</v>
      </c>
      <c r="E146" s="20" t="s">
        <v>223</v>
      </c>
      <c r="F146" s="20" t="s">
        <v>224</v>
      </c>
      <c r="G146" s="20" t="s">
        <v>52</v>
      </c>
      <c r="H146" s="19" t="s">
        <v>869</v>
      </c>
      <c r="I146" s="19" t="s">
        <v>378</v>
      </c>
      <c r="J146" s="19">
        <f t="shared" si="14"/>
        <v>82.827586206896555</v>
      </c>
      <c r="K146" s="20">
        <f t="shared" si="19"/>
        <v>8.2827586206896555</v>
      </c>
      <c r="L146" s="19" t="s">
        <v>924</v>
      </c>
      <c r="M146" s="19" t="s">
        <v>398</v>
      </c>
      <c r="N146" s="19">
        <f t="shared" si="15"/>
        <v>80.75</v>
      </c>
      <c r="O146" s="19">
        <f t="shared" si="20"/>
        <v>16.150000000000002</v>
      </c>
      <c r="P146" s="28">
        <v>25</v>
      </c>
      <c r="Q146" s="29">
        <v>0</v>
      </c>
      <c r="R146" s="51">
        <v>0</v>
      </c>
      <c r="S146" s="51">
        <f t="shared" si="16"/>
        <v>0</v>
      </c>
      <c r="T146" s="52">
        <f t="shared" si="17"/>
        <v>25</v>
      </c>
      <c r="U146" s="29">
        <v>0</v>
      </c>
      <c r="V146" s="31" t="s">
        <v>393</v>
      </c>
      <c r="W146" s="31" t="e">
        <f t="shared" si="18"/>
        <v>#VALUE!</v>
      </c>
    </row>
    <row r="147" spans="1:23" ht="23.25">
      <c r="A147" s="19">
        <v>145</v>
      </c>
      <c r="B147" s="33">
        <v>162681</v>
      </c>
      <c r="C147" s="33">
        <v>1222190272</v>
      </c>
      <c r="D147" s="34" t="s">
        <v>925</v>
      </c>
      <c r="E147" s="34" t="s">
        <v>926</v>
      </c>
      <c r="F147" s="34" t="s">
        <v>927</v>
      </c>
      <c r="G147" s="34" t="s">
        <v>90</v>
      </c>
      <c r="H147" s="33" t="s">
        <v>928</v>
      </c>
      <c r="I147" s="33" t="s">
        <v>378</v>
      </c>
      <c r="J147" s="19">
        <f t="shared" si="14"/>
        <v>75.65517241379311</v>
      </c>
      <c r="K147" s="20">
        <f t="shared" si="19"/>
        <v>7.565517241379311</v>
      </c>
      <c r="L147" s="33" t="s">
        <v>929</v>
      </c>
      <c r="M147" s="33" t="s">
        <v>380</v>
      </c>
      <c r="N147" s="19">
        <f t="shared" si="15"/>
        <v>76.849999999999994</v>
      </c>
      <c r="O147" s="19">
        <f t="shared" si="20"/>
        <v>15.37</v>
      </c>
      <c r="P147" s="36">
        <v>25</v>
      </c>
      <c r="Q147" s="37">
        <v>0</v>
      </c>
      <c r="R147" s="51" t="s">
        <v>604</v>
      </c>
      <c r="S147" s="51">
        <f t="shared" si="16"/>
        <v>36</v>
      </c>
      <c r="T147" s="52">
        <f t="shared" si="17"/>
        <v>36</v>
      </c>
      <c r="U147" s="37">
        <v>0</v>
      </c>
      <c r="V147" s="38">
        <v>5.1428571428571432</v>
      </c>
      <c r="W147" s="31">
        <f t="shared" si="18"/>
        <v>64.078374384236454</v>
      </c>
    </row>
    <row r="148" spans="1:23" ht="23.25">
      <c r="A148" s="19">
        <v>146</v>
      </c>
      <c r="B148" s="19">
        <v>162760</v>
      </c>
      <c r="C148" s="19">
        <v>1222190274</v>
      </c>
      <c r="D148" s="20" t="s">
        <v>930</v>
      </c>
      <c r="E148" s="20" t="s">
        <v>931</v>
      </c>
      <c r="F148" s="20" t="s">
        <v>932</v>
      </c>
      <c r="G148" s="20" t="s">
        <v>140</v>
      </c>
      <c r="H148" s="19" t="s">
        <v>933</v>
      </c>
      <c r="I148" s="19" t="s">
        <v>371</v>
      </c>
      <c r="J148" s="19">
        <f t="shared" si="14"/>
        <v>67.86666666666666</v>
      </c>
      <c r="K148" s="20">
        <f t="shared" si="19"/>
        <v>6.7866666666666662</v>
      </c>
      <c r="L148" s="19" t="s">
        <v>934</v>
      </c>
      <c r="M148" s="19" t="s">
        <v>380</v>
      </c>
      <c r="N148" s="19">
        <f t="shared" si="15"/>
        <v>66.099999999999994</v>
      </c>
      <c r="O148" s="19">
        <f t="shared" si="20"/>
        <v>13.219999999999999</v>
      </c>
      <c r="P148" s="28">
        <v>0</v>
      </c>
      <c r="Q148" s="29">
        <v>30</v>
      </c>
      <c r="R148" s="51" t="s">
        <v>48</v>
      </c>
      <c r="S148" s="51">
        <f t="shared" si="16"/>
        <v>22.801500000000001</v>
      </c>
      <c r="T148" s="52">
        <f t="shared" si="17"/>
        <v>30</v>
      </c>
      <c r="U148" s="29">
        <v>5</v>
      </c>
      <c r="V148" s="31" t="s">
        <v>393</v>
      </c>
      <c r="W148" s="31" t="e">
        <f t="shared" si="18"/>
        <v>#VALUE!</v>
      </c>
    </row>
    <row r="149" spans="1:23" ht="23.25">
      <c r="A149" s="19">
        <v>147</v>
      </c>
      <c r="B149" s="19">
        <v>164149</v>
      </c>
      <c r="C149" s="19">
        <v>1222190276</v>
      </c>
      <c r="D149" s="20" t="s">
        <v>227</v>
      </c>
      <c r="E149" s="20" t="s">
        <v>228</v>
      </c>
      <c r="F149" s="20" t="s">
        <v>229</v>
      </c>
      <c r="G149" s="20" t="s">
        <v>23</v>
      </c>
      <c r="H149" s="19" t="s">
        <v>935</v>
      </c>
      <c r="I149" s="19" t="s">
        <v>398</v>
      </c>
      <c r="J149" s="19">
        <f t="shared" si="14"/>
        <v>59.333333333333336</v>
      </c>
      <c r="K149" s="20">
        <f t="shared" si="19"/>
        <v>5.9333333333333336</v>
      </c>
      <c r="L149" s="19" t="s">
        <v>936</v>
      </c>
      <c r="M149" s="19" t="s">
        <v>373</v>
      </c>
      <c r="N149" s="19">
        <f t="shared" si="15"/>
        <v>64.533333333333331</v>
      </c>
      <c r="O149" s="19">
        <f t="shared" si="20"/>
        <v>12.906666666666666</v>
      </c>
      <c r="P149" s="36">
        <v>0</v>
      </c>
      <c r="Q149" s="37">
        <v>0</v>
      </c>
      <c r="R149" s="51" t="s">
        <v>232</v>
      </c>
      <c r="S149" s="51">
        <f t="shared" si="16"/>
        <v>22.198499999999999</v>
      </c>
      <c r="T149" s="52">
        <f t="shared" si="17"/>
        <v>22.198499999999999</v>
      </c>
      <c r="U149" s="37">
        <v>5</v>
      </c>
      <c r="V149" s="38" t="s">
        <v>393</v>
      </c>
      <c r="W149" s="31" t="e">
        <f t="shared" si="18"/>
        <v>#VALUE!</v>
      </c>
    </row>
    <row r="150" spans="1:23" ht="23.25">
      <c r="A150" s="19">
        <v>148</v>
      </c>
      <c r="B150" s="19">
        <v>159526</v>
      </c>
      <c r="C150" s="19">
        <v>1222190277</v>
      </c>
      <c r="D150" s="20" t="s">
        <v>233</v>
      </c>
      <c r="E150" s="20" t="s">
        <v>234</v>
      </c>
      <c r="F150" s="20" t="s">
        <v>235</v>
      </c>
      <c r="G150" s="20" t="s">
        <v>52</v>
      </c>
      <c r="H150" s="19" t="s">
        <v>937</v>
      </c>
      <c r="I150" s="19" t="s">
        <v>378</v>
      </c>
      <c r="J150" s="19">
        <f t="shared" si="14"/>
        <v>72.758620689655174</v>
      </c>
      <c r="K150" s="20">
        <f t="shared" si="19"/>
        <v>7.2758620689655178</v>
      </c>
      <c r="L150" s="19" t="s">
        <v>861</v>
      </c>
      <c r="M150" s="19" t="s">
        <v>380</v>
      </c>
      <c r="N150" s="19">
        <f t="shared" si="15"/>
        <v>89.4</v>
      </c>
      <c r="O150" s="19">
        <f t="shared" si="20"/>
        <v>17.880000000000003</v>
      </c>
      <c r="P150" s="28"/>
      <c r="Q150" s="29"/>
      <c r="R150" s="51" t="s">
        <v>54</v>
      </c>
      <c r="S150" s="51">
        <f t="shared" si="16"/>
        <v>25.2</v>
      </c>
      <c r="T150" s="52">
        <f t="shared" si="17"/>
        <v>25.2</v>
      </c>
      <c r="U150" s="29"/>
      <c r="V150" s="31">
        <v>8.4285714285714288</v>
      </c>
      <c r="W150" s="31">
        <f t="shared" si="18"/>
        <v>58.784433497536952</v>
      </c>
    </row>
    <row r="151" spans="1:23" ht="23.25">
      <c r="A151" s="19">
        <v>149</v>
      </c>
      <c r="B151" s="19">
        <v>160978</v>
      </c>
      <c r="C151" s="19">
        <v>1222190278</v>
      </c>
      <c r="D151" s="20" t="s">
        <v>233</v>
      </c>
      <c r="E151" s="20" t="s">
        <v>236</v>
      </c>
      <c r="F151" s="20" t="s">
        <v>237</v>
      </c>
      <c r="G151" s="20" t="s">
        <v>23</v>
      </c>
      <c r="H151" s="19" t="s">
        <v>938</v>
      </c>
      <c r="I151" s="19" t="s">
        <v>371</v>
      </c>
      <c r="J151" s="19">
        <f t="shared" si="14"/>
        <v>65.8</v>
      </c>
      <c r="K151" s="20">
        <f t="shared" si="19"/>
        <v>6.58</v>
      </c>
      <c r="L151" s="19" t="s">
        <v>939</v>
      </c>
      <c r="M151" s="19" t="s">
        <v>385</v>
      </c>
      <c r="N151" s="19">
        <f t="shared" si="15"/>
        <v>60.730769230769234</v>
      </c>
      <c r="O151" s="19">
        <f t="shared" si="20"/>
        <v>12.146153846153847</v>
      </c>
      <c r="P151" s="28"/>
      <c r="Q151" s="29"/>
      <c r="R151" s="51" t="s">
        <v>59</v>
      </c>
      <c r="S151" s="51">
        <f t="shared" si="16"/>
        <v>23.400000000000002</v>
      </c>
      <c r="T151" s="52">
        <f t="shared" si="17"/>
        <v>23.400000000000002</v>
      </c>
      <c r="U151" s="29"/>
      <c r="V151" s="31">
        <v>4.8571428571428568</v>
      </c>
      <c r="W151" s="31">
        <f t="shared" si="18"/>
        <v>46.983296703296709</v>
      </c>
    </row>
    <row r="152" spans="1:23" ht="45.75">
      <c r="A152" s="19">
        <v>150</v>
      </c>
      <c r="B152" s="33">
        <v>161786</v>
      </c>
      <c r="C152" s="33">
        <v>1222190279</v>
      </c>
      <c r="D152" s="34" t="s">
        <v>240</v>
      </c>
      <c r="E152" s="34" t="s">
        <v>241</v>
      </c>
      <c r="F152" s="34" t="s">
        <v>242</v>
      </c>
      <c r="G152" s="34" t="s">
        <v>52</v>
      </c>
      <c r="H152" s="33" t="s">
        <v>940</v>
      </c>
      <c r="I152" s="33" t="s">
        <v>371</v>
      </c>
      <c r="J152" s="19">
        <f t="shared" si="14"/>
        <v>80.766666666666666</v>
      </c>
      <c r="K152" s="20">
        <f t="shared" si="19"/>
        <v>8.0766666666666662</v>
      </c>
      <c r="L152" s="33" t="s">
        <v>412</v>
      </c>
      <c r="M152" s="33" t="s">
        <v>380</v>
      </c>
      <c r="N152" s="19">
        <f t="shared" si="15"/>
        <v>76.650000000000006</v>
      </c>
      <c r="O152" s="19">
        <f t="shared" si="20"/>
        <v>15.330000000000002</v>
      </c>
      <c r="P152" s="36">
        <v>0</v>
      </c>
      <c r="Q152" s="37">
        <v>0</v>
      </c>
      <c r="R152" s="51" t="s">
        <v>48</v>
      </c>
      <c r="S152" s="51">
        <f t="shared" si="16"/>
        <v>22.801500000000001</v>
      </c>
      <c r="T152" s="52">
        <f t="shared" si="17"/>
        <v>22.801500000000001</v>
      </c>
      <c r="U152" s="37">
        <v>5</v>
      </c>
      <c r="V152" s="38" t="s">
        <v>393</v>
      </c>
      <c r="W152" s="31" t="e">
        <f t="shared" si="18"/>
        <v>#VALUE!</v>
      </c>
    </row>
    <row r="153" spans="1:23" ht="23.25">
      <c r="A153" s="19">
        <v>151</v>
      </c>
      <c r="B153" s="33">
        <v>160688</v>
      </c>
      <c r="C153" s="33">
        <v>1222190280</v>
      </c>
      <c r="D153" s="34" t="s">
        <v>941</v>
      </c>
      <c r="E153" s="34" t="s">
        <v>942</v>
      </c>
      <c r="F153" s="34" t="s">
        <v>129</v>
      </c>
      <c r="G153" s="34" t="s">
        <v>52</v>
      </c>
      <c r="H153" s="33" t="s">
        <v>943</v>
      </c>
      <c r="I153" s="33" t="s">
        <v>378</v>
      </c>
      <c r="J153" s="19">
        <f t="shared" si="14"/>
        <v>72.896551724137936</v>
      </c>
      <c r="K153" s="20">
        <f t="shared" si="19"/>
        <v>7.2896551724137941</v>
      </c>
      <c r="L153" s="33" t="s">
        <v>754</v>
      </c>
      <c r="M153" s="33" t="s">
        <v>398</v>
      </c>
      <c r="N153" s="19">
        <f t="shared" si="15"/>
        <v>72.75</v>
      </c>
      <c r="O153" s="19">
        <f t="shared" si="20"/>
        <v>14.55</v>
      </c>
      <c r="P153" s="36">
        <v>0</v>
      </c>
      <c r="Q153" s="37">
        <v>0</v>
      </c>
      <c r="R153" s="51">
        <v>0</v>
      </c>
      <c r="S153" s="51">
        <f t="shared" si="16"/>
        <v>0</v>
      </c>
      <c r="T153" s="52">
        <f t="shared" si="17"/>
        <v>0</v>
      </c>
      <c r="U153" s="37">
        <v>0</v>
      </c>
      <c r="V153" s="38" t="s">
        <v>393</v>
      </c>
      <c r="W153" s="31" t="e">
        <f t="shared" si="18"/>
        <v>#VALUE!</v>
      </c>
    </row>
    <row r="154" spans="1:23" ht="23.25">
      <c r="A154" s="19">
        <v>152</v>
      </c>
      <c r="B154" s="33">
        <v>160830</v>
      </c>
      <c r="C154" s="33">
        <v>1222190281</v>
      </c>
      <c r="D154" s="34" t="s">
        <v>944</v>
      </c>
      <c r="E154" s="34" t="s">
        <v>945</v>
      </c>
      <c r="F154" s="34" t="s">
        <v>946</v>
      </c>
      <c r="G154" s="34" t="s">
        <v>52</v>
      </c>
      <c r="H154" s="33"/>
      <c r="I154" s="33"/>
      <c r="J154" s="19" t="e">
        <f t="shared" si="14"/>
        <v>#DIV/0!</v>
      </c>
      <c r="K154" s="20" t="e">
        <f t="shared" si="19"/>
        <v>#DIV/0!</v>
      </c>
      <c r="L154" s="33"/>
      <c r="M154" s="33"/>
      <c r="N154" s="19" t="e">
        <f t="shared" si="15"/>
        <v>#DIV/0!</v>
      </c>
      <c r="O154" s="19" t="e">
        <f t="shared" si="20"/>
        <v>#DIV/0!</v>
      </c>
      <c r="P154" s="36">
        <v>25</v>
      </c>
      <c r="Q154" s="37">
        <v>0</v>
      </c>
      <c r="R154" s="51">
        <v>0</v>
      </c>
      <c r="S154" s="51">
        <f t="shared" si="16"/>
        <v>0</v>
      </c>
      <c r="T154" s="52">
        <f t="shared" si="17"/>
        <v>25</v>
      </c>
      <c r="U154" s="37">
        <v>0</v>
      </c>
      <c r="V154" s="38" t="s">
        <v>393</v>
      </c>
      <c r="W154" s="31" t="e">
        <f t="shared" si="18"/>
        <v>#DIV/0!</v>
      </c>
    </row>
    <row r="155" spans="1:23" ht="23.25">
      <c r="A155" s="19">
        <v>153</v>
      </c>
      <c r="B155" s="33">
        <v>164678</v>
      </c>
      <c r="C155" s="33">
        <v>1222190283</v>
      </c>
      <c r="D155" s="34" t="s">
        <v>947</v>
      </c>
      <c r="E155" s="34" t="s">
        <v>948</v>
      </c>
      <c r="F155" s="34" t="s">
        <v>949</v>
      </c>
      <c r="G155" s="34" t="s">
        <v>23</v>
      </c>
      <c r="H155" s="33" t="s">
        <v>579</v>
      </c>
      <c r="I155" s="33" t="s">
        <v>377</v>
      </c>
      <c r="J155" s="19">
        <f t="shared" si="14"/>
        <v>71.448275862068968</v>
      </c>
      <c r="K155" s="20">
        <f t="shared" si="19"/>
        <v>7.1448275862068975</v>
      </c>
      <c r="L155" s="33" t="s">
        <v>950</v>
      </c>
      <c r="M155" s="33" t="s">
        <v>405</v>
      </c>
      <c r="N155" s="19">
        <f t="shared" si="15"/>
        <v>55.3125</v>
      </c>
      <c r="O155" s="19">
        <f t="shared" si="20"/>
        <v>11.0625</v>
      </c>
      <c r="P155" s="36">
        <v>0</v>
      </c>
      <c r="Q155" s="37">
        <v>30</v>
      </c>
      <c r="R155" s="51">
        <v>0</v>
      </c>
      <c r="S155" s="51">
        <f t="shared" si="16"/>
        <v>0</v>
      </c>
      <c r="T155" s="52">
        <f t="shared" si="17"/>
        <v>30</v>
      </c>
      <c r="U155" s="37">
        <v>5</v>
      </c>
      <c r="V155" s="38" t="s">
        <v>393</v>
      </c>
      <c r="W155" s="31" t="e">
        <f t="shared" si="18"/>
        <v>#VALUE!</v>
      </c>
    </row>
    <row r="156" spans="1:23" ht="23.25">
      <c r="A156" s="19">
        <v>154</v>
      </c>
      <c r="B156" s="33">
        <v>163095</v>
      </c>
      <c r="C156" s="33">
        <v>1222190284</v>
      </c>
      <c r="D156" s="34" t="s">
        <v>951</v>
      </c>
      <c r="E156" s="34" t="s">
        <v>952</v>
      </c>
      <c r="F156" s="34" t="s">
        <v>296</v>
      </c>
      <c r="G156" s="34" t="s">
        <v>23</v>
      </c>
      <c r="H156" s="33" t="s">
        <v>953</v>
      </c>
      <c r="I156" s="33" t="s">
        <v>378</v>
      </c>
      <c r="J156" s="19">
        <f t="shared" si="14"/>
        <v>67.758620689655174</v>
      </c>
      <c r="K156" s="20">
        <f t="shared" si="19"/>
        <v>6.7758620689655178</v>
      </c>
      <c r="L156" s="33" t="s">
        <v>386</v>
      </c>
      <c r="M156" s="33" t="s">
        <v>386</v>
      </c>
      <c r="N156" s="19" t="e">
        <f t="shared" si="15"/>
        <v>#VALUE!</v>
      </c>
      <c r="O156" s="19" t="e">
        <f t="shared" si="20"/>
        <v>#VALUE!</v>
      </c>
      <c r="P156" s="36">
        <v>0</v>
      </c>
      <c r="Q156" s="37">
        <v>0</v>
      </c>
      <c r="R156" s="51">
        <v>0</v>
      </c>
      <c r="S156" s="51">
        <f t="shared" si="16"/>
        <v>0</v>
      </c>
      <c r="T156" s="52">
        <f t="shared" si="17"/>
        <v>0</v>
      </c>
      <c r="U156" s="37">
        <v>0</v>
      </c>
      <c r="V156" s="38">
        <v>8</v>
      </c>
      <c r="W156" s="31" t="e">
        <f t="shared" si="18"/>
        <v>#VALUE!</v>
      </c>
    </row>
    <row r="157" spans="1:23" ht="23.25">
      <c r="A157" s="19">
        <v>155</v>
      </c>
      <c r="B157" s="33">
        <v>160357</v>
      </c>
      <c r="C157" s="33">
        <v>1222190285</v>
      </c>
      <c r="D157" s="34" t="s">
        <v>243</v>
      </c>
      <c r="E157" s="34" t="s">
        <v>244</v>
      </c>
      <c r="F157" s="34" t="s">
        <v>120</v>
      </c>
      <c r="G157" s="34" t="s">
        <v>140</v>
      </c>
      <c r="H157" s="33" t="s">
        <v>954</v>
      </c>
      <c r="I157" s="33" t="s">
        <v>375</v>
      </c>
      <c r="J157" s="19">
        <f t="shared" si="14"/>
        <v>72.857142857142861</v>
      </c>
      <c r="K157" s="20">
        <f t="shared" si="19"/>
        <v>7.2857142857142865</v>
      </c>
      <c r="L157" s="33" t="s">
        <v>515</v>
      </c>
      <c r="M157" s="33" t="s">
        <v>373</v>
      </c>
      <c r="N157" s="19">
        <f t="shared" si="15"/>
        <v>68.222222222222229</v>
      </c>
      <c r="O157" s="19">
        <f t="shared" si="20"/>
        <v>13.644444444444446</v>
      </c>
      <c r="P157" s="36">
        <v>0</v>
      </c>
      <c r="Q157" s="37">
        <v>0</v>
      </c>
      <c r="R157" s="51" t="s">
        <v>160</v>
      </c>
      <c r="S157" s="51">
        <f t="shared" si="16"/>
        <v>23.9985</v>
      </c>
      <c r="T157" s="52">
        <f t="shared" si="17"/>
        <v>23.9985</v>
      </c>
      <c r="U157" s="37">
        <v>5</v>
      </c>
      <c r="V157" s="38" t="s">
        <v>393</v>
      </c>
      <c r="W157" s="31" t="e">
        <f t="shared" si="18"/>
        <v>#VALUE!</v>
      </c>
    </row>
    <row r="158" spans="1:23" ht="23.25">
      <c r="A158" s="19">
        <v>156</v>
      </c>
      <c r="B158" s="33">
        <v>163640</v>
      </c>
      <c r="C158" s="33">
        <v>1222190286</v>
      </c>
      <c r="D158" s="34" t="s">
        <v>247</v>
      </c>
      <c r="E158" s="34" t="s">
        <v>248</v>
      </c>
      <c r="F158" s="34" t="s">
        <v>249</v>
      </c>
      <c r="G158" s="34" t="s">
        <v>28</v>
      </c>
      <c r="H158" s="33" t="s">
        <v>955</v>
      </c>
      <c r="I158" s="33" t="s">
        <v>378</v>
      </c>
      <c r="J158" s="19">
        <f t="shared" si="14"/>
        <v>73.827586206896555</v>
      </c>
      <c r="K158" s="20">
        <f t="shared" si="19"/>
        <v>7.382758620689656</v>
      </c>
      <c r="L158" s="33" t="s">
        <v>956</v>
      </c>
      <c r="M158" s="33" t="s">
        <v>373</v>
      </c>
      <c r="N158" s="19">
        <f t="shared" si="15"/>
        <v>76.62222222222222</v>
      </c>
      <c r="O158" s="19">
        <f t="shared" si="20"/>
        <v>15.324444444444445</v>
      </c>
      <c r="P158" s="36">
        <v>0</v>
      </c>
      <c r="Q158" s="37">
        <v>0</v>
      </c>
      <c r="R158" s="51" t="s">
        <v>35</v>
      </c>
      <c r="S158" s="51">
        <f t="shared" si="16"/>
        <v>27.598500000000001</v>
      </c>
      <c r="T158" s="52">
        <f t="shared" si="17"/>
        <v>27.598500000000001</v>
      </c>
      <c r="U158" s="37">
        <v>5</v>
      </c>
      <c r="V158" s="38">
        <v>4.7142857142857144</v>
      </c>
      <c r="W158" s="31">
        <f t="shared" si="18"/>
        <v>60.019988779419819</v>
      </c>
    </row>
    <row r="159" spans="1:23" ht="23.25">
      <c r="A159" s="19">
        <v>157</v>
      </c>
      <c r="B159" s="19">
        <v>162673</v>
      </c>
      <c r="C159" s="19">
        <v>1222190288</v>
      </c>
      <c r="D159" s="20" t="s">
        <v>252</v>
      </c>
      <c r="E159" s="20" t="s">
        <v>253</v>
      </c>
      <c r="F159" s="20" t="s">
        <v>254</v>
      </c>
      <c r="G159" s="20" t="s">
        <v>90</v>
      </c>
      <c r="H159" s="19" t="s">
        <v>957</v>
      </c>
      <c r="I159" s="19" t="s">
        <v>958</v>
      </c>
      <c r="J159" s="19">
        <f t="shared" si="14"/>
        <v>70.214285714285708</v>
      </c>
      <c r="K159" s="20">
        <f t="shared" si="19"/>
        <v>7.0214285714285714</v>
      </c>
      <c r="L159" s="19" t="s">
        <v>959</v>
      </c>
      <c r="M159" s="19" t="s">
        <v>405</v>
      </c>
      <c r="N159" s="19">
        <f t="shared" si="15"/>
        <v>55.9375</v>
      </c>
      <c r="O159" s="19">
        <f t="shared" si="20"/>
        <v>11.1875</v>
      </c>
      <c r="P159" s="28">
        <v>25</v>
      </c>
      <c r="Q159" s="29">
        <v>0</v>
      </c>
      <c r="R159" s="51">
        <v>0</v>
      </c>
      <c r="S159" s="51">
        <f t="shared" si="16"/>
        <v>0</v>
      </c>
      <c r="T159" s="52">
        <f t="shared" si="17"/>
        <v>25</v>
      </c>
      <c r="U159" s="29">
        <v>0</v>
      </c>
      <c r="V159" s="31" t="s">
        <v>393</v>
      </c>
      <c r="W159" s="31" t="e">
        <f t="shared" si="18"/>
        <v>#VALUE!</v>
      </c>
    </row>
    <row r="160" spans="1:23" ht="23.25">
      <c r="A160" s="19">
        <v>158</v>
      </c>
      <c r="B160" s="33">
        <v>161930</v>
      </c>
      <c r="C160" s="33">
        <v>1222190290</v>
      </c>
      <c r="D160" s="34" t="s">
        <v>960</v>
      </c>
      <c r="E160" s="34" t="s">
        <v>961</v>
      </c>
      <c r="F160" s="34" t="s">
        <v>272</v>
      </c>
      <c r="G160" s="34" t="s">
        <v>28</v>
      </c>
      <c r="H160" s="33" t="s">
        <v>962</v>
      </c>
      <c r="I160" s="33" t="s">
        <v>375</v>
      </c>
      <c r="J160" s="19">
        <f t="shared" si="14"/>
        <v>78.571428571428569</v>
      </c>
      <c r="K160" s="20">
        <f t="shared" si="19"/>
        <v>7.8571428571428577</v>
      </c>
      <c r="L160" s="33" t="s">
        <v>963</v>
      </c>
      <c r="M160" s="33" t="s">
        <v>380</v>
      </c>
      <c r="N160" s="19">
        <f t="shared" si="15"/>
        <v>84.4</v>
      </c>
      <c r="O160" s="19">
        <f t="shared" si="20"/>
        <v>16.880000000000003</v>
      </c>
      <c r="P160" s="36">
        <v>0</v>
      </c>
      <c r="Q160" s="37">
        <v>0</v>
      </c>
      <c r="R160" s="51" t="s">
        <v>151</v>
      </c>
      <c r="S160" s="51">
        <f t="shared" si="16"/>
        <v>30.6</v>
      </c>
      <c r="T160" s="52">
        <f t="shared" si="17"/>
        <v>30.6</v>
      </c>
      <c r="U160" s="37">
        <v>5</v>
      </c>
      <c r="V160" s="38">
        <v>5.5714285714285712</v>
      </c>
      <c r="W160" s="31">
        <f t="shared" si="18"/>
        <v>65.908571428571435</v>
      </c>
    </row>
    <row r="161" spans="1:23" ht="23.25">
      <c r="A161" s="19">
        <v>159</v>
      </c>
      <c r="B161" s="33">
        <v>164803</v>
      </c>
      <c r="C161" s="33">
        <v>1222190291</v>
      </c>
      <c r="D161" s="34" t="s">
        <v>964</v>
      </c>
      <c r="E161" s="34" t="s">
        <v>965</v>
      </c>
      <c r="F161" s="34" t="s">
        <v>828</v>
      </c>
      <c r="G161" s="34" t="s">
        <v>52</v>
      </c>
      <c r="H161" s="33" t="s">
        <v>966</v>
      </c>
      <c r="I161" s="33" t="s">
        <v>371</v>
      </c>
      <c r="J161" s="19">
        <f t="shared" si="14"/>
        <v>92.833333333333329</v>
      </c>
      <c r="K161" s="20">
        <f t="shared" si="19"/>
        <v>9.2833333333333332</v>
      </c>
      <c r="L161" s="33" t="s">
        <v>967</v>
      </c>
      <c r="M161" s="33" t="s">
        <v>392</v>
      </c>
      <c r="N161" s="19">
        <f t="shared" si="15"/>
        <v>79.72999999999999</v>
      </c>
      <c r="O161" s="19">
        <f t="shared" si="20"/>
        <v>15.945999999999998</v>
      </c>
      <c r="P161" s="36">
        <v>25</v>
      </c>
      <c r="Q161" s="37">
        <v>0</v>
      </c>
      <c r="R161" s="51">
        <v>0</v>
      </c>
      <c r="S161" s="51">
        <f t="shared" si="16"/>
        <v>0</v>
      </c>
      <c r="T161" s="52">
        <f t="shared" si="17"/>
        <v>25</v>
      </c>
      <c r="U161" s="37">
        <v>0</v>
      </c>
      <c r="V161" s="38">
        <v>5.8571428571428568</v>
      </c>
      <c r="W161" s="31">
        <f t="shared" si="18"/>
        <v>56.086476190476183</v>
      </c>
    </row>
    <row r="162" spans="1:23" ht="23.25">
      <c r="A162" s="19">
        <v>160</v>
      </c>
      <c r="B162" s="33">
        <v>162157</v>
      </c>
      <c r="C162" s="33">
        <v>1222190297</v>
      </c>
      <c r="D162" s="34" t="s">
        <v>968</v>
      </c>
      <c r="E162" s="34" t="s">
        <v>969</v>
      </c>
      <c r="F162" s="34" t="s">
        <v>970</v>
      </c>
      <c r="G162" s="34" t="s">
        <v>52</v>
      </c>
      <c r="H162" s="33" t="s">
        <v>971</v>
      </c>
      <c r="I162" s="33" t="s">
        <v>371</v>
      </c>
      <c r="J162" s="19">
        <f t="shared" si="14"/>
        <v>73.766666666666666</v>
      </c>
      <c r="K162" s="20">
        <f t="shared" si="19"/>
        <v>7.3766666666666669</v>
      </c>
      <c r="L162" s="33" t="s">
        <v>972</v>
      </c>
      <c r="M162" s="33" t="s">
        <v>380</v>
      </c>
      <c r="N162" s="19">
        <f t="shared" si="15"/>
        <v>66.5</v>
      </c>
      <c r="O162" s="19">
        <f t="shared" si="20"/>
        <v>13.3</v>
      </c>
      <c r="P162" s="36">
        <v>25</v>
      </c>
      <c r="Q162" s="37">
        <v>0</v>
      </c>
      <c r="R162" s="51" t="s">
        <v>132</v>
      </c>
      <c r="S162" s="51">
        <f t="shared" si="16"/>
        <v>30.0015</v>
      </c>
      <c r="T162" s="52">
        <f t="shared" si="17"/>
        <v>30.0015</v>
      </c>
      <c r="U162" s="37">
        <v>5</v>
      </c>
      <c r="V162" s="38">
        <v>6.2857142857142856</v>
      </c>
      <c r="W162" s="31">
        <f t="shared" si="18"/>
        <v>61.963880952380954</v>
      </c>
    </row>
    <row r="163" spans="1:23" ht="23.25">
      <c r="A163" s="19">
        <v>161</v>
      </c>
      <c r="B163" s="33">
        <v>159913</v>
      </c>
      <c r="C163" s="33">
        <v>1222190298</v>
      </c>
      <c r="D163" s="34" t="s">
        <v>260</v>
      </c>
      <c r="E163" s="34" t="s">
        <v>261</v>
      </c>
      <c r="F163" s="34" t="s">
        <v>262</v>
      </c>
      <c r="G163" s="34" t="s">
        <v>90</v>
      </c>
      <c r="H163" s="33" t="s">
        <v>973</v>
      </c>
      <c r="I163" s="33" t="s">
        <v>385</v>
      </c>
      <c r="J163" s="19">
        <f t="shared" si="14"/>
        <v>71.884615384615387</v>
      </c>
      <c r="K163" s="20">
        <f t="shared" si="19"/>
        <v>7.1884615384615387</v>
      </c>
      <c r="L163" s="33" t="s">
        <v>974</v>
      </c>
      <c r="M163" s="33" t="s">
        <v>425</v>
      </c>
      <c r="N163" s="19">
        <f t="shared" si="15"/>
        <v>75.5</v>
      </c>
      <c r="O163" s="19">
        <v>15.1</v>
      </c>
      <c r="P163" s="36">
        <v>25</v>
      </c>
      <c r="Q163" s="37">
        <v>0</v>
      </c>
      <c r="R163" s="51">
        <v>0</v>
      </c>
      <c r="S163" s="51">
        <f t="shared" si="16"/>
        <v>0</v>
      </c>
      <c r="T163" s="52">
        <f t="shared" si="17"/>
        <v>25</v>
      </c>
      <c r="U163" s="37">
        <v>0</v>
      </c>
      <c r="V163" s="38">
        <v>5.7142857142857144</v>
      </c>
      <c r="W163" s="31">
        <f t="shared" si="18"/>
        <v>53.002747252747255</v>
      </c>
    </row>
    <row r="164" spans="1:23" ht="23.25">
      <c r="A164" s="19">
        <v>162</v>
      </c>
      <c r="B164" s="33">
        <v>160976</v>
      </c>
      <c r="C164" s="33">
        <v>1222190299</v>
      </c>
      <c r="D164" s="34" t="s">
        <v>975</v>
      </c>
      <c r="E164" s="34" t="s">
        <v>976</v>
      </c>
      <c r="F164" s="34" t="s">
        <v>764</v>
      </c>
      <c r="G164" s="34" t="s">
        <v>140</v>
      </c>
      <c r="H164" s="33" t="s">
        <v>883</v>
      </c>
      <c r="I164" s="33" t="s">
        <v>378</v>
      </c>
      <c r="J164" s="19">
        <f t="shared" si="14"/>
        <v>65.793103448275858</v>
      </c>
      <c r="K164" s="20">
        <f t="shared" si="19"/>
        <v>6.5793103448275865</v>
      </c>
      <c r="L164" s="33" t="s">
        <v>977</v>
      </c>
      <c r="M164" s="33" t="s">
        <v>398</v>
      </c>
      <c r="N164" s="19">
        <f t="shared" si="15"/>
        <v>73.041666666666671</v>
      </c>
      <c r="O164" s="19">
        <f t="shared" si="20"/>
        <v>14.608333333333334</v>
      </c>
      <c r="P164" s="36"/>
      <c r="Q164" s="37"/>
      <c r="R164" s="51" t="s">
        <v>82</v>
      </c>
      <c r="S164" s="51">
        <f t="shared" si="16"/>
        <v>27</v>
      </c>
      <c r="T164" s="52">
        <f t="shared" si="17"/>
        <v>27</v>
      </c>
      <c r="U164" s="37"/>
      <c r="V164" s="38">
        <v>5</v>
      </c>
      <c r="W164" s="31">
        <f t="shared" si="18"/>
        <v>53.187643678160924</v>
      </c>
    </row>
    <row r="165" spans="1:23" ht="23.25">
      <c r="A165" s="19">
        <v>163</v>
      </c>
      <c r="B165" s="33">
        <v>161040</v>
      </c>
      <c r="C165" s="33">
        <v>1222190300</v>
      </c>
      <c r="D165" s="34" t="s">
        <v>264</v>
      </c>
      <c r="E165" s="34" t="s">
        <v>265</v>
      </c>
      <c r="F165" s="34" t="s">
        <v>266</v>
      </c>
      <c r="G165" s="34" t="s">
        <v>52</v>
      </c>
      <c r="H165" s="33" t="s">
        <v>978</v>
      </c>
      <c r="I165" s="33" t="s">
        <v>378</v>
      </c>
      <c r="J165" s="19">
        <f t="shared" si="14"/>
        <v>69.379310344827587</v>
      </c>
      <c r="K165" s="20">
        <f t="shared" si="19"/>
        <v>6.9379310344827587</v>
      </c>
      <c r="L165" s="33" t="s">
        <v>979</v>
      </c>
      <c r="M165" s="33" t="s">
        <v>380</v>
      </c>
      <c r="N165" s="19">
        <f t="shared" si="15"/>
        <v>65.900000000000006</v>
      </c>
      <c r="O165" s="19">
        <f t="shared" si="20"/>
        <v>13.180000000000001</v>
      </c>
      <c r="P165" s="36">
        <v>0</v>
      </c>
      <c r="Q165" s="37">
        <v>0</v>
      </c>
      <c r="R165" s="51" t="s">
        <v>269</v>
      </c>
      <c r="S165" s="51">
        <f t="shared" si="16"/>
        <v>37.800000000000004</v>
      </c>
      <c r="T165" s="52">
        <f t="shared" si="17"/>
        <v>37.800000000000004</v>
      </c>
      <c r="U165" s="37">
        <v>5</v>
      </c>
      <c r="V165" s="38">
        <v>8.8571428571428577</v>
      </c>
      <c r="W165" s="31">
        <f t="shared" si="18"/>
        <v>71.775073891625624</v>
      </c>
    </row>
    <row r="166" spans="1:23" ht="23.25">
      <c r="A166" s="19">
        <v>164</v>
      </c>
      <c r="B166" s="33">
        <v>161896</v>
      </c>
      <c r="C166" s="33">
        <v>1222190302</v>
      </c>
      <c r="D166" s="34" t="s">
        <v>980</v>
      </c>
      <c r="E166" s="34" t="s">
        <v>981</v>
      </c>
      <c r="F166" s="34" t="s">
        <v>982</v>
      </c>
      <c r="G166" s="34" t="s">
        <v>23</v>
      </c>
      <c r="H166" s="33" t="s">
        <v>983</v>
      </c>
      <c r="I166" s="33" t="s">
        <v>378</v>
      </c>
      <c r="J166" s="19">
        <f t="shared" si="14"/>
        <v>66.65517241379311</v>
      </c>
      <c r="K166" s="20">
        <f t="shared" si="19"/>
        <v>6.6655172413793116</v>
      </c>
      <c r="L166" s="33" t="s">
        <v>984</v>
      </c>
      <c r="M166" s="33" t="s">
        <v>373</v>
      </c>
      <c r="N166" s="19">
        <f t="shared" si="15"/>
        <v>72.577777777777783</v>
      </c>
      <c r="O166" s="19">
        <f t="shared" si="20"/>
        <v>14.515555555555558</v>
      </c>
      <c r="P166" s="36">
        <v>25</v>
      </c>
      <c r="Q166" s="37">
        <v>0</v>
      </c>
      <c r="R166" s="51" t="s">
        <v>59</v>
      </c>
      <c r="S166" s="51">
        <f t="shared" si="16"/>
        <v>23.400000000000002</v>
      </c>
      <c r="T166" s="52">
        <f t="shared" si="17"/>
        <v>25</v>
      </c>
      <c r="U166" s="37">
        <v>5</v>
      </c>
      <c r="V166" s="38">
        <v>7.8571428571428568</v>
      </c>
      <c r="W166" s="31">
        <f t="shared" si="18"/>
        <v>59.038215654077725</v>
      </c>
    </row>
    <row r="167" spans="1:23" ht="23.25">
      <c r="A167" s="19">
        <v>165</v>
      </c>
      <c r="B167" s="19">
        <v>159374</v>
      </c>
      <c r="C167" s="19">
        <v>1222190303</v>
      </c>
      <c r="D167" s="20" t="s">
        <v>985</v>
      </c>
      <c r="E167" s="20" t="s">
        <v>986</v>
      </c>
      <c r="F167" s="20" t="s">
        <v>987</v>
      </c>
      <c r="G167" s="20" t="s">
        <v>39</v>
      </c>
      <c r="H167" s="19" t="s">
        <v>432</v>
      </c>
      <c r="I167" s="19" t="s">
        <v>680</v>
      </c>
      <c r="J167" s="19">
        <f t="shared" si="14"/>
        <v>74.074074074074076</v>
      </c>
      <c r="K167" s="20">
        <f t="shared" si="19"/>
        <v>7.4074074074074083</v>
      </c>
      <c r="L167" s="19" t="s">
        <v>988</v>
      </c>
      <c r="M167" s="19" t="s">
        <v>432</v>
      </c>
      <c r="N167" s="19">
        <f t="shared" si="15"/>
        <v>68.3</v>
      </c>
      <c r="O167" s="19">
        <f t="shared" si="20"/>
        <v>13.66</v>
      </c>
      <c r="P167" s="28">
        <v>0</v>
      </c>
      <c r="Q167" s="29">
        <v>0</v>
      </c>
      <c r="R167" s="51">
        <v>0</v>
      </c>
      <c r="S167" s="51">
        <f t="shared" si="16"/>
        <v>0</v>
      </c>
      <c r="T167" s="52">
        <f t="shared" si="17"/>
        <v>0</v>
      </c>
      <c r="U167" s="29">
        <v>0</v>
      </c>
      <c r="V167" s="31" t="s">
        <v>393</v>
      </c>
      <c r="W167" s="31" t="e">
        <f t="shared" si="18"/>
        <v>#VALUE!</v>
      </c>
    </row>
    <row r="168" spans="1:23" ht="23.25">
      <c r="A168" s="19">
        <v>166</v>
      </c>
      <c r="B168" s="33">
        <v>164411</v>
      </c>
      <c r="C168" s="33">
        <v>1222190304</v>
      </c>
      <c r="D168" s="34" t="s">
        <v>989</v>
      </c>
      <c r="E168" s="34" t="s">
        <v>990</v>
      </c>
      <c r="F168" s="34" t="s">
        <v>991</v>
      </c>
      <c r="G168" s="34" t="s">
        <v>52</v>
      </c>
      <c r="H168" s="33" t="s">
        <v>992</v>
      </c>
      <c r="I168" s="33" t="s">
        <v>375</v>
      </c>
      <c r="J168" s="19">
        <f t="shared" si="14"/>
        <v>74.285714285714292</v>
      </c>
      <c r="K168" s="20">
        <f t="shared" si="19"/>
        <v>7.4285714285714297</v>
      </c>
      <c r="L168" s="33" t="s">
        <v>993</v>
      </c>
      <c r="M168" s="33" t="s">
        <v>380</v>
      </c>
      <c r="N168" s="19">
        <f t="shared" si="15"/>
        <v>75.099999999999994</v>
      </c>
      <c r="O168" s="19">
        <f t="shared" si="20"/>
        <v>15.02</v>
      </c>
      <c r="P168" s="28">
        <v>0</v>
      </c>
      <c r="Q168" s="29">
        <v>0</v>
      </c>
      <c r="R168" s="51" t="s">
        <v>188</v>
      </c>
      <c r="S168" s="51">
        <f t="shared" si="16"/>
        <v>29.398499999999999</v>
      </c>
      <c r="T168" s="52">
        <f t="shared" si="17"/>
        <v>29.398499999999999</v>
      </c>
      <c r="U168" s="29">
        <v>5</v>
      </c>
      <c r="V168" s="31">
        <v>5.5714285714285712</v>
      </c>
      <c r="W168" s="31">
        <f t="shared" si="18"/>
        <v>62.418499999999995</v>
      </c>
    </row>
    <row r="169" spans="1:23" ht="23.25">
      <c r="A169" s="19">
        <v>167</v>
      </c>
      <c r="B169" s="33">
        <v>162450</v>
      </c>
      <c r="C169" s="33">
        <v>1222190305</v>
      </c>
      <c r="D169" s="34" t="s">
        <v>270</v>
      </c>
      <c r="E169" s="34" t="s">
        <v>271</v>
      </c>
      <c r="F169" s="34" t="s">
        <v>272</v>
      </c>
      <c r="G169" s="34" t="s">
        <v>52</v>
      </c>
      <c r="H169" s="33" t="s">
        <v>994</v>
      </c>
      <c r="I169" s="33" t="s">
        <v>378</v>
      </c>
      <c r="J169" s="19">
        <f t="shared" si="14"/>
        <v>75.551724137931032</v>
      </c>
      <c r="K169" s="20">
        <f t="shared" si="19"/>
        <v>7.5551724137931036</v>
      </c>
      <c r="L169" s="33" t="s">
        <v>995</v>
      </c>
      <c r="M169" s="33" t="s">
        <v>380</v>
      </c>
      <c r="N169" s="19">
        <f t="shared" si="15"/>
        <v>67.349999999999994</v>
      </c>
      <c r="O169" s="19">
        <f t="shared" si="20"/>
        <v>13.469999999999999</v>
      </c>
      <c r="P169" s="36">
        <v>25</v>
      </c>
      <c r="Q169" s="37">
        <v>0</v>
      </c>
      <c r="R169" s="51">
        <v>0</v>
      </c>
      <c r="S169" s="51">
        <f t="shared" si="16"/>
        <v>0</v>
      </c>
      <c r="T169" s="52">
        <f t="shared" si="17"/>
        <v>25</v>
      </c>
      <c r="U169" s="37">
        <v>5</v>
      </c>
      <c r="V169" s="38" t="s">
        <v>393</v>
      </c>
      <c r="W169" s="31" t="e">
        <f t="shared" si="18"/>
        <v>#VALUE!</v>
      </c>
    </row>
    <row r="170" spans="1:23" ht="23.25">
      <c r="A170" s="19">
        <v>168</v>
      </c>
      <c r="B170" s="19">
        <v>160276</v>
      </c>
      <c r="C170" s="19">
        <v>1222190307</v>
      </c>
      <c r="D170" s="20" t="s">
        <v>275</v>
      </c>
      <c r="E170" s="20" t="s">
        <v>276</v>
      </c>
      <c r="F170" s="20" t="s">
        <v>277</v>
      </c>
      <c r="G170" s="20" t="s">
        <v>52</v>
      </c>
      <c r="H170" s="19" t="s">
        <v>911</v>
      </c>
      <c r="I170" s="19" t="s">
        <v>398</v>
      </c>
      <c r="J170" s="19">
        <f t="shared" si="14"/>
        <v>61.458333333333336</v>
      </c>
      <c r="K170" s="20">
        <f t="shared" si="19"/>
        <v>6.1458333333333339</v>
      </c>
      <c r="L170" s="19" t="s">
        <v>996</v>
      </c>
      <c r="M170" s="19" t="s">
        <v>735</v>
      </c>
      <c r="N170" s="19">
        <f t="shared" si="15"/>
        <v>71.787234042553195</v>
      </c>
      <c r="O170" s="19">
        <f t="shared" si="20"/>
        <v>14.357446808510639</v>
      </c>
      <c r="P170" s="28">
        <v>0</v>
      </c>
      <c r="Q170" s="29">
        <v>0</v>
      </c>
      <c r="R170" s="51" t="s">
        <v>82</v>
      </c>
      <c r="S170" s="51">
        <f t="shared" si="16"/>
        <v>27</v>
      </c>
      <c r="T170" s="52">
        <f t="shared" si="17"/>
        <v>27</v>
      </c>
      <c r="U170" s="29">
        <v>0</v>
      </c>
      <c r="V170" s="31">
        <v>5.1428571428571432</v>
      </c>
      <c r="W170" s="31">
        <f t="shared" si="18"/>
        <v>52.646137284701119</v>
      </c>
    </row>
    <row r="171" spans="1:23" ht="23.25">
      <c r="A171" s="19">
        <v>169</v>
      </c>
      <c r="B171" s="19">
        <v>161575</v>
      </c>
      <c r="C171" s="19">
        <v>1222190308</v>
      </c>
      <c r="D171" s="20" t="s">
        <v>997</v>
      </c>
      <c r="E171" s="20" t="s">
        <v>998</v>
      </c>
      <c r="F171" s="20" t="s">
        <v>700</v>
      </c>
      <c r="G171" s="20" t="s">
        <v>23</v>
      </c>
      <c r="H171" s="19" t="s">
        <v>577</v>
      </c>
      <c r="I171" s="19" t="s">
        <v>377</v>
      </c>
      <c r="J171" s="19">
        <f t="shared" si="14"/>
        <v>64.068965517241381</v>
      </c>
      <c r="K171" s="20">
        <f t="shared" si="19"/>
        <v>6.4068965517241381</v>
      </c>
      <c r="L171" s="19" t="s">
        <v>958</v>
      </c>
      <c r="M171" s="19" t="s">
        <v>380</v>
      </c>
      <c r="N171" s="19">
        <f t="shared" si="15"/>
        <v>70</v>
      </c>
      <c r="O171" s="19">
        <f t="shared" si="20"/>
        <v>14</v>
      </c>
      <c r="P171" s="28">
        <v>0</v>
      </c>
      <c r="Q171" s="29">
        <v>0</v>
      </c>
      <c r="R171" s="51" t="s">
        <v>312</v>
      </c>
      <c r="S171" s="51">
        <f t="shared" si="16"/>
        <v>20.398499999999999</v>
      </c>
      <c r="T171" s="52">
        <f t="shared" si="17"/>
        <v>20.398499999999999</v>
      </c>
      <c r="U171" s="29">
        <v>5</v>
      </c>
      <c r="V171" s="31" t="s">
        <v>393</v>
      </c>
      <c r="W171" s="31" t="e">
        <f t="shared" si="18"/>
        <v>#VALUE!</v>
      </c>
    </row>
    <row r="172" spans="1:23" ht="23.25">
      <c r="A172" s="19">
        <v>170</v>
      </c>
      <c r="B172" s="33">
        <v>162649</v>
      </c>
      <c r="C172" s="33">
        <v>1222190309</v>
      </c>
      <c r="D172" s="34" t="s">
        <v>999</v>
      </c>
      <c r="E172" s="34" t="s">
        <v>1000</v>
      </c>
      <c r="F172" s="34" t="s">
        <v>655</v>
      </c>
      <c r="G172" s="34" t="s">
        <v>52</v>
      </c>
      <c r="H172" s="33" t="s">
        <v>1001</v>
      </c>
      <c r="I172" s="33" t="s">
        <v>378</v>
      </c>
      <c r="J172" s="19">
        <f t="shared" si="14"/>
        <v>70.448275862068968</v>
      </c>
      <c r="K172" s="20">
        <f t="shared" si="19"/>
        <v>7.044827586206897</v>
      </c>
      <c r="L172" s="33" t="s">
        <v>1002</v>
      </c>
      <c r="M172" s="33" t="s">
        <v>380</v>
      </c>
      <c r="N172" s="19">
        <f t="shared" si="15"/>
        <v>64.099999999999994</v>
      </c>
      <c r="O172" s="19">
        <f t="shared" si="20"/>
        <v>12.82</v>
      </c>
      <c r="P172" s="36">
        <v>0</v>
      </c>
      <c r="Q172" s="37">
        <v>0</v>
      </c>
      <c r="R172" s="51">
        <v>0</v>
      </c>
      <c r="S172" s="51">
        <f t="shared" si="16"/>
        <v>0</v>
      </c>
      <c r="T172" s="52">
        <f t="shared" si="17"/>
        <v>0</v>
      </c>
      <c r="U172" s="37">
        <v>5</v>
      </c>
      <c r="V172" s="38" t="s">
        <v>393</v>
      </c>
      <c r="W172" s="31" t="e">
        <f t="shared" si="18"/>
        <v>#VALUE!</v>
      </c>
    </row>
    <row r="173" spans="1:23" ht="23.25">
      <c r="A173" s="19">
        <v>171</v>
      </c>
      <c r="B173" s="33">
        <v>175234</v>
      </c>
      <c r="C173" s="33">
        <v>1222190311</v>
      </c>
      <c r="D173" s="34" t="s">
        <v>1003</v>
      </c>
      <c r="E173" s="34" t="s">
        <v>1004</v>
      </c>
      <c r="F173" s="34" t="s">
        <v>1005</v>
      </c>
      <c r="G173" s="34" t="s">
        <v>52</v>
      </c>
      <c r="H173" s="33" t="s">
        <v>1006</v>
      </c>
      <c r="I173" s="33" t="s">
        <v>385</v>
      </c>
      <c r="J173" s="19">
        <f t="shared" si="14"/>
        <v>92.615384615384613</v>
      </c>
      <c r="K173" s="20">
        <f t="shared" si="19"/>
        <v>9.2615384615384624</v>
      </c>
      <c r="L173" s="33" t="s">
        <v>1007</v>
      </c>
      <c r="M173" s="33" t="s">
        <v>405</v>
      </c>
      <c r="N173" s="19">
        <f t="shared" si="15"/>
        <v>82.9375</v>
      </c>
      <c r="O173" s="19">
        <f t="shared" si="20"/>
        <v>16.587500000000002</v>
      </c>
      <c r="P173" s="36"/>
      <c r="Q173" s="37"/>
      <c r="R173" s="51" t="s">
        <v>197</v>
      </c>
      <c r="S173" s="51">
        <f t="shared" si="16"/>
        <v>32.4</v>
      </c>
      <c r="T173" s="52">
        <f t="shared" si="17"/>
        <v>32.4</v>
      </c>
      <c r="U173" s="37"/>
      <c r="V173" s="38" t="s">
        <v>393</v>
      </c>
      <c r="W173" s="31" t="e">
        <f t="shared" si="18"/>
        <v>#VALUE!</v>
      </c>
    </row>
    <row r="174" spans="1:23" ht="23.25">
      <c r="A174" s="19">
        <v>172</v>
      </c>
      <c r="B174" s="19">
        <v>162834</v>
      </c>
      <c r="C174" s="19">
        <v>1222190313</v>
      </c>
      <c r="D174" s="20" t="s">
        <v>1008</v>
      </c>
      <c r="E174" s="20" t="s">
        <v>1009</v>
      </c>
      <c r="F174" s="20" t="s">
        <v>1010</v>
      </c>
      <c r="G174" s="20" t="s">
        <v>140</v>
      </c>
      <c r="H174" s="19" t="s">
        <v>1011</v>
      </c>
      <c r="I174" s="19" t="s">
        <v>425</v>
      </c>
      <c r="J174" s="19">
        <f t="shared" si="14"/>
        <v>57.166666666666664</v>
      </c>
      <c r="K174" s="20">
        <f t="shared" si="19"/>
        <v>5.7166666666666668</v>
      </c>
      <c r="L174" s="19" t="s">
        <v>1012</v>
      </c>
      <c r="M174" s="19" t="s">
        <v>1013</v>
      </c>
      <c r="N174" s="19">
        <f t="shared" si="15"/>
        <v>59.555555555555557</v>
      </c>
      <c r="O174" s="19">
        <f t="shared" si="20"/>
        <v>11.911111111111111</v>
      </c>
      <c r="P174" s="28">
        <v>25</v>
      </c>
      <c r="Q174" s="29">
        <v>0</v>
      </c>
      <c r="R174" s="51">
        <v>0</v>
      </c>
      <c r="S174" s="51">
        <f t="shared" si="16"/>
        <v>0</v>
      </c>
      <c r="T174" s="52">
        <f t="shared" si="17"/>
        <v>25</v>
      </c>
      <c r="U174" s="29">
        <v>0</v>
      </c>
      <c r="V174" s="31" t="s">
        <v>393</v>
      </c>
      <c r="W174" s="31" t="e">
        <f t="shared" si="18"/>
        <v>#VALUE!</v>
      </c>
    </row>
    <row r="175" spans="1:23" ht="23.25">
      <c r="A175" s="19">
        <v>173</v>
      </c>
      <c r="B175" s="33">
        <v>163270</v>
      </c>
      <c r="C175" s="33">
        <v>1222190314</v>
      </c>
      <c r="D175" s="34" t="s">
        <v>1014</v>
      </c>
      <c r="E175" s="34" t="s">
        <v>1015</v>
      </c>
      <c r="F175" s="34" t="s">
        <v>1016</v>
      </c>
      <c r="G175" s="34" t="s">
        <v>52</v>
      </c>
      <c r="H175" s="33" t="s">
        <v>1017</v>
      </c>
      <c r="I175" s="33" t="s">
        <v>378</v>
      </c>
      <c r="J175" s="19">
        <f t="shared" si="14"/>
        <v>60.068965517241381</v>
      </c>
      <c r="K175" s="20">
        <f t="shared" si="19"/>
        <v>6.0068965517241386</v>
      </c>
      <c r="L175" s="33" t="s">
        <v>1018</v>
      </c>
      <c r="M175" s="33" t="s">
        <v>380</v>
      </c>
      <c r="N175" s="19">
        <f t="shared" si="15"/>
        <v>65.400000000000006</v>
      </c>
      <c r="O175" s="19">
        <f t="shared" si="20"/>
        <v>13.080000000000002</v>
      </c>
      <c r="P175" s="36">
        <v>25</v>
      </c>
      <c r="Q175" s="37">
        <v>0</v>
      </c>
      <c r="R175" s="51">
        <v>0</v>
      </c>
      <c r="S175" s="51">
        <f t="shared" si="16"/>
        <v>0</v>
      </c>
      <c r="T175" s="52">
        <f t="shared" si="17"/>
        <v>25</v>
      </c>
      <c r="U175" s="37">
        <v>5</v>
      </c>
      <c r="V175" s="38">
        <v>8.4285714285714288</v>
      </c>
      <c r="W175" s="31">
        <f t="shared" si="18"/>
        <v>57.515467980295568</v>
      </c>
    </row>
    <row r="176" spans="1:23" ht="34.5">
      <c r="A176" s="19">
        <v>174</v>
      </c>
      <c r="B176" s="19">
        <v>159367</v>
      </c>
      <c r="C176" s="19">
        <v>1222190318</v>
      </c>
      <c r="D176" s="20" t="s">
        <v>1019</v>
      </c>
      <c r="E176" s="20" t="s">
        <v>1020</v>
      </c>
      <c r="F176" s="20" t="s">
        <v>1021</v>
      </c>
      <c r="G176" s="20" t="s">
        <v>52</v>
      </c>
      <c r="H176" s="19" t="s">
        <v>1022</v>
      </c>
      <c r="I176" s="19" t="s">
        <v>380</v>
      </c>
      <c r="J176" s="19">
        <f t="shared" si="14"/>
        <v>63.85</v>
      </c>
      <c r="K176" s="20">
        <f t="shared" si="19"/>
        <v>6.3850000000000007</v>
      </c>
      <c r="L176" s="19" t="s">
        <v>1023</v>
      </c>
      <c r="M176" s="19" t="s">
        <v>380</v>
      </c>
      <c r="N176" s="19">
        <f t="shared" si="15"/>
        <v>61.4</v>
      </c>
      <c r="O176" s="19">
        <f t="shared" si="20"/>
        <v>12.280000000000001</v>
      </c>
      <c r="P176" s="28">
        <v>0</v>
      </c>
      <c r="Q176" s="29">
        <v>0</v>
      </c>
      <c r="R176" s="51" t="s">
        <v>160</v>
      </c>
      <c r="S176" s="51">
        <f t="shared" si="16"/>
        <v>23.9985</v>
      </c>
      <c r="T176" s="52">
        <f t="shared" si="17"/>
        <v>23.9985</v>
      </c>
      <c r="U176" s="37">
        <v>5</v>
      </c>
      <c r="V176" s="38">
        <v>8.4285714285714288</v>
      </c>
      <c r="W176" s="31">
        <f t="shared" si="18"/>
        <v>56.09207142857143</v>
      </c>
    </row>
    <row r="177" spans="1:23" ht="34.5">
      <c r="A177" s="19">
        <v>175</v>
      </c>
      <c r="B177" s="33">
        <v>160789</v>
      </c>
      <c r="C177" s="33">
        <v>1222190319</v>
      </c>
      <c r="D177" s="34" t="s">
        <v>1024</v>
      </c>
      <c r="E177" s="34" t="s">
        <v>1025</v>
      </c>
      <c r="F177" s="34" t="s">
        <v>1026</v>
      </c>
      <c r="G177" s="34" t="s">
        <v>52</v>
      </c>
      <c r="H177" s="33" t="s">
        <v>1027</v>
      </c>
      <c r="I177" s="33" t="s">
        <v>1028</v>
      </c>
      <c r="J177" s="19">
        <f t="shared" si="14"/>
        <v>65.666666666666671</v>
      </c>
      <c r="K177" s="20">
        <f t="shared" si="19"/>
        <v>6.5666666666666673</v>
      </c>
      <c r="L177" s="33" t="s">
        <v>1029</v>
      </c>
      <c r="M177" s="33" t="s">
        <v>405</v>
      </c>
      <c r="N177" s="19">
        <f t="shared" si="15"/>
        <v>63.875</v>
      </c>
      <c r="O177" s="19">
        <f t="shared" si="20"/>
        <v>12.775</v>
      </c>
      <c r="P177" s="36">
        <v>25</v>
      </c>
      <c r="Q177" s="37">
        <v>30</v>
      </c>
      <c r="R177" s="51">
        <v>0</v>
      </c>
      <c r="S177" s="51">
        <f t="shared" si="16"/>
        <v>0</v>
      </c>
      <c r="T177" s="52">
        <f t="shared" si="17"/>
        <v>30</v>
      </c>
      <c r="U177" s="37">
        <v>5</v>
      </c>
      <c r="V177" s="38" t="s">
        <v>393</v>
      </c>
      <c r="W177" s="31" t="e">
        <f t="shared" si="18"/>
        <v>#VALUE!</v>
      </c>
    </row>
    <row r="178" spans="1:23" ht="23.25">
      <c r="A178" s="19">
        <v>176</v>
      </c>
      <c r="B178" s="19">
        <v>160591</v>
      </c>
      <c r="C178" s="19">
        <v>1222190320</v>
      </c>
      <c r="D178" s="20" t="s">
        <v>1030</v>
      </c>
      <c r="E178" s="20" t="s">
        <v>1031</v>
      </c>
      <c r="F178" s="20" t="s">
        <v>1032</v>
      </c>
      <c r="G178" s="20" t="s">
        <v>28</v>
      </c>
      <c r="H178" s="19" t="s">
        <v>1033</v>
      </c>
      <c r="I178" s="19" t="s">
        <v>378</v>
      </c>
      <c r="J178" s="19">
        <f t="shared" si="14"/>
        <v>83.448275862068968</v>
      </c>
      <c r="K178" s="20">
        <f t="shared" si="19"/>
        <v>8.3448275862068968</v>
      </c>
      <c r="L178" s="19" t="s">
        <v>1034</v>
      </c>
      <c r="M178" s="19" t="s">
        <v>373</v>
      </c>
      <c r="N178" s="19">
        <f t="shared" si="15"/>
        <v>81.599999999999994</v>
      </c>
      <c r="O178" s="19">
        <f t="shared" si="20"/>
        <v>16.32</v>
      </c>
      <c r="P178" s="28">
        <v>0</v>
      </c>
      <c r="Q178" s="29">
        <v>0</v>
      </c>
      <c r="R178" s="51">
        <v>0</v>
      </c>
      <c r="S178" s="51">
        <f t="shared" si="16"/>
        <v>0</v>
      </c>
      <c r="T178" s="52">
        <f t="shared" si="17"/>
        <v>0</v>
      </c>
      <c r="U178" s="37">
        <v>5</v>
      </c>
      <c r="V178" s="38">
        <v>5</v>
      </c>
      <c r="W178" s="31">
        <f t="shared" si="18"/>
        <v>34.664827586206897</v>
      </c>
    </row>
    <row r="179" spans="1:23" ht="23.25">
      <c r="A179" s="19">
        <v>177</v>
      </c>
      <c r="B179" s="33">
        <v>164434</v>
      </c>
      <c r="C179" s="33">
        <v>1222190323</v>
      </c>
      <c r="D179" s="34" t="s">
        <v>1035</v>
      </c>
      <c r="E179" s="34" t="s">
        <v>1036</v>
      </c>
      <c r="F179" s="34" t="s">
        <v>1037</v>
      </c>
      <c r="G179" s="34" t="s">
        <v>52</v>
      </c>
      <c r="H179" s="33" t="s">
        <v>386</v>
      </c>
      <c r="I179" s="33" t="s">
        <v>386</v>
      </c>
      <c r="J179" s="19" t="e">
        <f t="shared" si="14"/>
        <v>#VALUE!</v>
      </c>
      <c r="K179" s="20" t="e">
        <f t="shared" si="19"/>
        <v>#VALUE!</v>
      </c>
      <c r="L179" s="33" t="s">
        <v>386</v>
      </c>
      <c r="M179" s="33" t="s">
        <v>386</v>
      </c>
      <c r="N179" s="19" t="e">
        <f t="shared" si="15"/>
        <v>#VALUE!</v>
      </c>
      <c r="O179" s="19" t="e">
        <f t="shared" si="20"/>
        <v>#VALUE!</v>
      </c>
      <c r="P179" s="36">
        <v>25</v>
      </c>
      <c r="Q179" s="37">
        <v>0</v>
      </c>
      <c r="R179" s="51">
        <v>0</v>
      </c>
      <c r="S179" s="51">
        <f t="shared" si="16"/>
        <v>0</v>
      </c>
      <c r="T179" s="52">
        <f t="shared" si="17"/>
        <v>25</v>
      </c>
      <c r="U179" s="37">
        <v>5</v>
      </c>
      <c r="V179" s="38" t="s">
        <v>393</v>
      </c>
      <c r="W179" s="31" t="e">
        <f t="shared" si="18"/>
        <v>#VALUE!</v>
      </c>
    </row>
    <row r="180" spans="1:23" ht="23.25">
      <c r="A180" s="19">
        <v>178</v>
      </c>
      <c r="B180" s="19">
        <v>161935</v>
      </c>
      <c r="C180" s="19">
        <v>1222190324</v>
      </c>
      <c r="D180" s="20" t="s">
        <v>1038</v>
      </c>
      <c r="E180" s="20" t="s">
        <v>1039</v>
      </c>
      <c r="F180" s="20" t="s">
        <v>1040</v>
      </c>
      <c r="G180" s="20" t="s">
        <v>90</v>
      </c>
      <c r="H180" s="19" t="s">
        <v>1041</v>
      </c>
      <c r="I180" s="19" t="s">
        <v>425</v>
      </c>
      <c r="J180" s="19">
        <f t="shared" si="14"/>
        <v>72.25</v>
      </c>
      <c r="K180" s="20">
        <f t="shared" si="19"/>
        <v>7.2250000000000005</v>
      </c>
      <c r="L180" s="19" t="s">
        <v>1042</v>
      </c>
      <c r="M180" s="19" t="s">
        <v>380</v>
      </c>
      <c r="N180" s="19">
        <f t="shared" si="15"/>
        <v>64.95</v>
      </c>
      <c r="O180" s="19">
        <f t="shared" si="20"/>
        <v>12.990000000000002</v>
      </c>
      <c r="P180" s="36">
        <v>25</v>
      </c>
      <c r="Q180" s="29">
        <v>5</v>
      </c>
      <c r="R180" s="51">
        <v>0</v>
      </c>
      <c r="S180" s="51">
        <f t="shared" si="16"/>
        <v>0</v>
      </c>
      <c r="T180" s="52">
        <f t="shared" si="17"/>
        <v>25</v>
      </c>
      <c r="U180" s="37">
        <v>5</v>
      </c>
      <c r="V180" s="38" t="s">
        <v>393</v>
      </c>
      <c r="W180" s="31" t="e">
        <f t="shared" si="18"/>
        <v>#VALUE!</v>
      </c>
    </row>
    <row r="181" spans="1:23" ht="23.25">
      <c r="A181" s="19">
        <v>179</v>
      </c>
      <c r="B181" s="33">
        <v>164254</v>
      </c>
      <c r="C181" s="33">
        <v>1222190325</v>
      </c>
      <c r="D181" s="34" t="s">
        <v>1043</v>
      </c>
      <c r="E181" s="34" t="s">
        <v>1044</v>
      </c>
      <c r="F181" s="34" t="s">
        <v>1045</v>
      </c>
      <c r="G181" s="34" t="s">
        <v>52</v>
      </c>
      <c r="H181" s="33" t="s">
        <v>1046</v>
      </c>
      <c r="I181" s="33" t="s">
        <v>375</v>
      </c>
      <c r="J181" s="19">
        <f t="shared" si="14"/>
        <v>72.698412698412696</v>
      </c>
      <c r="K181" s="20">
        <f t="shared" si="19"/>
        <v>7.2698412698412698</v>
      </c>
      <c r="L181" s="33" t="s">
        <v>623</v>
      </c>
      <c r="M181" s="33" t="s">
        <v>380</v>
      </c>
      <c r="N181" s="19">
        <f t="shared" si="15"/>
        <v>69.400000000000006</v>
      </c>
      <c r="O181" s="19">
        <f t="shared" si="20"/>
        <v>13.880000000000003</v>
      </c>
      <c r="P181" s="36">
        <v>25</v>
      </c>
      <c r="Q181" s="37">
        <v>30</v>
      </c>
      <c r="R181" s="51" t="s">
        <v>169</v>
      </c>
      <c r="S181" s="51">
        <f t="shared" si="16"/>
        <v>25.798500000000001</v>
      </c>
      <c r="T181" s="52">
        <f t="shared" si="17"/>
        <v>30</v>
      </c>
      <c r="U181" s="37">
        <v>5</v>
      </c>
      <c r="V181" s="38">
        <v>8.5714285714285712</v>
      </c>
      <c r="W181" s="31">
        <f t="shared" si="18"/>
        <v>64.721269841269844</v>
      </c>
    </row>
    <row r="182" spans="1:23" ht="23.25">
      <c r="A182" s="19">
        <v>180</v>
      </c>
      <c r="B182" s="19">
        <v>163754</v>
      </c>
      <c r="C182" s="19">
        <v>1222190327</v>
      </c>
      <c r="D182" s="20" t="s">
        <v>1047</v>
      </c>
      <c r="E182" s="20" t="s">
        <v>1048</v>
      </c>
      <c r="F182" s="20" t="s">
        <v>1049</v>
      </c>
      <c r="G182" s="20" t="s">
        <v>52</v>
      </c>
      <c r="H182" s="19" t="s">
        <v>1050</v>
      </c>
      <c r="I182" s="19" t="s">
        <v>378</v>
      </c>
      <c r="J182" s="19">
        <f t="shared" si="14"/>
        <v>76.551724137931032</v>
      </c>
      <c r="K182" s="20">
        <f t="shared" si="19"/>
        <v>7.6551724137931032</v>
      </c>
      <c r="L182" s="19" t="s">
        <v>1051</v>
      </c>
      <c r="M182" s="19" t="s">
        <v>793</v>
      </c>
      <c r="N182" s="19">
        <f t="shared" si="15"/>
        <v>82.5625</v>
      </c>
      <c r="O182" s="19">
        <f t="shared" si="20"/>
        <v>16.512499999999999</v>
      </c>
      <c r="P182" s="28">
        <v>25</v>
      </c>
      <c r="Q182" s="29">
        <v>0</v>
      </c>
      <c r="R182" s="51">
        <v>0</v>
      </c>
      <c r="S182" s="51">
        <f t="shared" si="16"/>
        <v>0</v>
      </c>
      <c r="T182" s="52">
        <f t="shared" si="17"/>
        <v>25</v>
      </c>
      <c r="U182" s="29">
        <v>0</v>
      </c>
      <c r="V182" s="31">
        <v>6.2857142857142856</v>
      </c>
      <c r="W182" s="31">
        <f t="shared" si="18"/>
        <v>55.453386699507384</v>
      </c>
    </row>
    <row r="183" spans="1:23" ht="23.25">
      <c r="A183" s="19">
        <v>181</v>
      </c>
      <c r="B183" s="19">
        <v>162201</v>
      </c>
      <c r="C183" s="19">
        <v>1222190328</v>
      </c>
      <c r="D183" s="20" t="s">
        <v>1052</v>
      </c>
      <c r="E183" s="20" t="s">
        <v>1053</v>
      </c>
      <c r="F183" s="20" t="s">
        <v>1054</v>
      </c>
      <c r="G183" s="20" t="s">
        <v>28</v>
      </c>
      <c r="H183" s="19" t="s">
        <v>1055</v>
      </c>
      <c r="I183" s="19" t="s">
        <v>375</v>
      </c>
      <c r="J183" s="19">
        <f t="shared" si="14"/>
        <v>68.412698412698418</v>
      </c>
      <c r="K183" s="20">
        <f t="shared" si="19"/>
        <v>6.8412698412698418</v>
      </c>
      <c r="L183" s="19" t="s">
        <v>1056</v>
      </c>
      <c r="M183" s="19" t="s">
        <v>486</v>
      </c>
      <c r="N183" s="19">
        <f t="shared" si="15"/>
        <v>73.018867924528308</v>
      </c>
      <c r="O183" s="19">
        <f t="shared" si="20"/>
        <v>14.603773584905662</v>
      </c>
      <c r="P183" s="28">
        <v>0</v>
      </c>
      <c r="Q183" s="29">
        <v>0</v>
      </c>
      <c r="R183" s="51" t="s">
        <v>169</v>
      </c>
      <c r="S183" s="51">
        <f t="shared" si="16"/>
        <v>25.798500000000001</v>
      </c>
      <c r="T183" s="52">
        <f t="shared" si="17"/>
        <v>25.798500000000001</v>
      </c>
      <c r="U183" s="29">
        <v>5</v>
      </c>
      <c r="V183" s="31" t="s">
        <v>393</v>
      </c>
      <c r="W183" s="31" t="e">
        <f t="shared" si="18"/>
        <v>#VALUE!</v>
      </c>
    </row>
    <row r="184" spans="1:23" ht="34.5">
      <c r="A184" s="19">
        <v>182</v>
      </c>
      <c r="B184" s="33">
        <v>160230</v>
      </c>
      <c r="C184" s="33">
        <v>1222190329</v>
      </c>
      <c r="D184" s="34" t="s">
        <v>280</v>
      </c>
      <c r="E184" s="34" t="s">
        <v>281</v>
      </c>
      <c r="F184" s="34" t="s">
        <v>282</v>
      </c>
      <c r="G184" s="34" t="s">
        <v>140</v>
      </c>
      <c r="H184" s="33" t="s">
        <v>1057</v>
      </c>
      <c r="I184" s="33" t="s">
        <v>385</v>
      </c>
      <c r="J184" s="19">
        <f t="shared" si="14"/>
        <v>77.730769230769226</v>
      </c>
      <c r="K184" s="20">
        <f t="shared" si="19"/>
        <v>7.773076923076923</v>
      </c>
      <c r="L184" s="33" t="s">
        <v>1058</v>
      </c>
      <c r="M184" s="33" t="s">
        <v>398</v>
      </c>
      <c r="N184" s="19">
        <f t="shared" si="15"/>
        <v>72.666666666666671</v>
      </c>
      <c r="O184" s="19">
        <f t="shared" si="20"/>
        <v>14.533333333333335</v>
      </c>
      <c r="P184" s="36">
        <v>0</v>
      </c>
      <c r="Q184" s="37">
        <v>0</v>
      </c>
      <c r="R184" s="51">
        <v>0</v>
      </c>
      <c r="S184" s="51">
        <f t="shared" si="16"/>
        <v>0</v>
      </c>
      <c r="T184" s="52">
        <f t="shared" si="17"/>
        <v>0</v>
      </c>
      <c r="U184" s="37">
        <v>0</v>
      </c>
      <c r="V184" s="38">
        <v>7.1428571428571432</v>
      </c>
      <c r="W184" s="31">
        <f t="shared" si="18"/>
        <v>29.449267399267402</v>
      </c>
    </row>
    <row r="185" spans="1:23" ht="23.25">
      <c r="A185" s="19">
        <v>183</v>
      </c>
      <c r="B185" s="33">
        <v>163353</v>
      </c>
      <c r="C185" s="33">
        <v>1222190330</v>
      </c>
      <c r="D185" s="34" t="s">
        <v>285</v>
      </c>
      <c r="E185" s="34" t="s">
        <v>286</v>
      </c>
      <c r="F185" s="34" t="s">
        <v>287</v>
      </c>
      <c r="G185" s="34" t="s">
        <v>28</v>
      </c>
      <c r="H185" s="33" t="s">
        <v>1059</v>
      </c>
      <c r="I185" s="33" t="s">
        <v>378</v>
      </c>
      <c r="J185" s="19">
        <f t="shared" si="14"/>
        <v>67.551724137931032</v>
      </c>
      <c r="K185" s="20">
        <f t="shared" si="19"/>
        <v>6.7551724137931037</v>
      </c>
      <c r="L185" s="33" t="s">
        <v>1060</v>
      </c>
      <c r="M185" s="33" t="s">
        <v>380</v>
      </c>
      <c r="N185" s="19">
        <f t="shared" si="15"/>
        <v>72.650000000000006</v>
      </c>
      <c r="O185" s="19">
        <f t="shared" si="20"/>
        <v>14.530000000000001</v>
      </c>
      <c r="P185" s="36">
        <v>0</v>
      </c>
      <c r="Q185" s="37">
        <v>0</v>
      </c>
      <c r="R185" s="51" t="s">
        <v>82</v>
      </c>
      <c r="S185" s="51">
        <f t="shared" si="16"/>
        <v>27</v>
      </c>
      <c r="T185" s="52">
        <f t="shared" si="17"/>
        <v>27</v>
      </c>
      <c r="U185" s="37">
        <v>5</v>
      </c>
      <c r="V185" s="38">
        <v>4.4285714285714288</v>
      </c>
      <c r="W185" s="31">
        <f t="shared" si="18"/>
        <v>57.713743842364536</v>
      </c>
    </row>
    <row r="186" spans="1:23" ht="23.25">
      <c r="A186" s="19">
        <v>184</v>
      </c>
      <c r="B186" s="33">
        <v>162490</v>
      </c>
      <c r="C186" s="33">
        <v>1222190331</v>
      </c>
      <c r="D186" s="34" t="s">
        <v>285</v>
      </c>
      <c r="E186" s="34" t="s">
        <v>290</v>
      </c>
      <c r="F186" s="34" t="s">
        <v>291</v>
      </c>
      <c r="G186" s="34" t="s">
        <v>28</v>
      </c>
      <c r="H186" s="33" t="s">
        <v>1061</v>
      </c>
      <c r="I186" s="33" t="s">
        <v>378</v>
      </c>
      <c r="J186" s="19">
        <f t="shared" si="14"/>
        <v>73.65517241379311</v>
      </c>
      <c r="K186" s="20">
        <f t="shared" si="19"/>
        <v>7.3655172413793117</v>
      </c>
      <c r="L186" s="33" t="s">
        <v>1062</v>
      </c>
      <c r="M186" s="33" t="s">
        <v>565</v>
      </c>
      <c r="N186" s="19">
        <f t="shared" si="15"/>
        <v>78.214285714285708</v>
      </c>
      <c r="O186" s="19">
        <f t="shared" si="20"/>
        <v>15.642857142857142</v>
      </c>
      <c r="P186" s="28">
        <v>25</v>
      </c>
      <c r="Q186" s="29">
        <v>0</v>
      </c>
      <c r="R186" s="51" t="s">
        <v>31</v>
      </c>
      <c r="S186" s="51">
        <f t="shared" si="16"/>
        <v>28.8</v>
      </c>
      <c r="T186" s="52">
        <f t="shared" si="17"/>
        <v>28.8</v>
      </c>
      <c r="U186" s="29">
        <v>5</v>
      </c>
      <c r="V186" s="31" t="s">
        <v>393</v>
      </c>
      <c r="W186" s="31" t="e">
        <f t="shared" si="18"/>
        <v>#VALUE!</v>
      </c>
    </row>
    <row r="187" spans="1:23" ht="34.5">
      <c r="A187" s="19">
        <v>185</v>
      </c>
      <c r="B187" s="33">
        <v>175292</v>
      </c>
      <c r="C187" s="33">
        <v>1222190333</v>
      </c>
      <c r="D187" s="34" t="s">
        <v>1063</v>
      </c>
      <c r="E187" s="34" t="s">
        <v>1064</v>
      </c>
      <c r="F187" s="34" t="s">
        <v>1065</v>
      </c>
      <c r="G187" s="34" t="s">
        <v>39</v>
      </c>
      <c r="H187" s="33" t="s">
        <v>1066</v>
      </c>
      <c r="I187" s="33" t="s">
        <v>1013</v>
      </c>
      <c r="J187" s="19">
        <f t="shared" si="14"/>
        <v>55.277777777777779</v>
      </c>
      <c r="K187" s="20">
        <f t="shared" si="19"/>
        <v>5.5277777777777786</v>
      </c>
      <c r="L187" s="33" t="s">
        <v>1067</v>
      </c>
      <c r="M187" s="33" t="s">
        <v>380</v>
      </c>
      <c r="N187" s="19">
        <f t="shared" si="15"/>
        <v>58.45</v>
      </c>
      <c r="O187" s="19">
        <f t="shared" si="20"/>
        <v>11.690000000000001</v>
      </c>
      <c r="P187" s="36">
        <v>0</v>
      </c>
      <c r="Q187" s="37">
        <v>0</v>
      </c>
      <c r="R187" s="51">
        <v>0</v>
      </c>
      <c r="S187" s="51">
        <f t="shared" si="16"/>
        <v>0</v>
      </c>
      <c r="T187" s="52">
        <f t="shared" si="17"/>
        <v>0</v>
      </c>
      <c r="U187" s="37">
        <v>0</v>
      </c>
      <c r="V187" s="38" t="s">
        <v>393</v>
      </c>
      <c r="W187" s="31" t="e">
        <f t="shared" si="18"/>
        <v>#VALUE!</v>
      </c>
    </row>
    <row r="188" spans="1:23" ht="23.25">
      <c r="A188" s="19">
        <v>186</v>
      </c>
      <c r="B188" s="19">
        <v>160606</v>
      </c>
      <c r="C188" s="19">
        <v>1222190334</v>
      </c>
      <c r="D188" s="20" t="s">
        <v>1068</v>
      </c>
      <c r="E188" s="20" t="s">
        <v>1069</v>
      </c>
      <c r="F188" s="20" t="s">
        <v>1070</v>
      </c>
      <c r="G188" s="20" t="s">
        <v>90</v>
      </c>
      <c r="H188" s="19" t="s">
        <v>1071</v>
      </c>
      <c r="I188" s="19" t="s">
        <v>378</v>
      </c>
      <c r="J188" s="19">
        <f t="shared" si="14"/>
        <v>72.517241379310349</v>
      </c>
      <c r="K188" s="20">
        <f t="shared" si="19"/>
        <v>7.2517241379310349</v>
      </c>
      <c r="L188" s="19" t="s">
        <v>834</v>
      </c>
      <c r="M188" s="19" t="s">
        <v>380</v>
      </c>
      <c r="N188" s="19">
        <f t="shared" si="15"/>
        <v>69.599999999999994</v>
      </c>
      <c r="O188" s="19">
        <f t="shared" si="20"/>
        <v>13.92</v>
      </c>
      <c r="P188" s="28">
        <v>25</v>
      </c>
      <c r="Q188" s="29">
        <v>0</v>
      </c>
      <c r="R188" s="51">
        <v>0</v>
      </c>
      <c r="S188" s="51">
        <f t="shared" si="16"/>
        <v>0</v>
      </c>
      <c r="T188" s="52">
        <f t="shared" si="17"/>
        <v>25</v>
      </c>
      <c r="U188" s="29">
        <v>5</v>
      </c>
      <c r="V188" s="31" t="s">
        <v>393</v>
      </c>
      <c r="W188" s="31" t="e">
        <f t="shared" si="18"/>
        <v>#VALUE!</v>
      </c>
    </row>
    <row r="189" spans="1:23" ht="23.25">
      <c r="A189" s="19">
        <v>187</v>
      </c>
      <c r="B189" s="19">
        <v>161227</v>
      </c>
      <c r="C189" s="19">
        <v>1222190335</v>
      </c>
      <c r="D189" s="20" t="s">
        <v>1072</v>
      </c>
      <c r="E189" s="20" t="s">
        <v>1073</v>
      </c>
      <c r="F189" s="20" t="s">
        <v>1040</v>
      </c>
      <c r="G189" s="20" t="s">
        <v>90</v>
      </c>
      <c r="H189" s="19" t="s">
        <v>1074</v>
      </c>
      <c r="I189" s="19" t="s">
        <v>378</v>
      </c>
      <c r="J189" s="19">
        <f t="shared" si="14"/>
        <v>76.724137931034477</v>
      </c>
      <c r="K189" s="20">
        <f t="shared" si="19"/>
        <v>7.6724137931034484</v>
      </c>
      <c r="L189" s="19" t="s">
        <v>603</v>
      </c>
      <c r="M189" s="19" t="s">
        <v>398</v>
      </c>
      <c r="N189" s="19">
        <f t="shared" si="15"/>
        <v>78.083333333333329</v>
      </c>
      <c r="O189" s="19">
        <f t="shared" si="20"/>
        <v>15.616666666666667</v>
      </c>
      <c r="P189" s="28">
        <v>25</v>
      </c>
      <c r="Q189" s="29">
        <v>0</v>
      </c>
      <c r="R189" s="51" t="s">
        <v>48</v>
      </c>
      <c r="S189" s="51">
        <f t="shared" si="16"/>
        <v>22.801500000000001</v>
      </c>
      <c r="T189" s="52">
        <f t="shared" si="17"/>
        <v>25</v>
      </c>
      <c r="U189" s="29">
        <v>0</v>
      </c>
      <c r="V189" s="31">
        <v>5.7142857142857144</v>
      </c>
      <c r="W189" s="31">
        <f t="shared" si="18"/>
        <v>54.003366174055834</v>
      </c>
    </row>
    <row r="190" spans="1:23" ht="23.25">
      <c r="A190" s="19">
        <v>188</v>
      </c>
      <c r="B190" s="33">
        <v>161738</v>
      </c>
      <c r="C190" s="33">
        <v>1222190336</v>
      </c>
      <c r="D190" s="34" t="s">
        <v>294</v>
      </c>
      <c r="E190" s="34" t="s">
        <v>295</v>
      </c>
      <c r="F190" s="34" t="s">
        <v>296</v>
      </c>
      <c r="G190" s="34" t="s">
        <v>52</v>
      </c>
      <c r="H190" s="33" t="s">
        <v>398</v>
      </c>
      <c r="I190" s="33" t="s">
        <v>378</v>
      </c>
      <c r="J190" s="19">
        <f t="shared" si="14"/>
        <v>82.758620689655174</v>
      </c>
      <c r="K190" s="20">
        <f t="shared" si="19"/>
        <v>8.2758620689655178</v>
      </c>
      <c r="L190" s="33" t="s">
        <v>1075</v>
      </c>
      <c r="M190" s="33" t="s">
        <v>373</v>
      </c>
      <c r="N190" s="19">
        <f t="shared" si="15"/>
        <v>84.4</v>
      </c>
      <c r="O190" s="19">
        <f t="shared" si="20"/>
        <v>16.880000000000003</v>
      </c>
      <c r="P190" s="36">
        <v>25</v>
      </c>
      <c r="Q190" s="37">
        <v>0</v>
      </c>
      <c r="R190" s="51" t="s">
        <v>82</v>
      </c>
      <c r="S190" s="51">
        <f t="shared" si="16"/>
        <v>27</v>
      </c>
      <c r="T190" s="52">
        <f t="shared" si="17"/>
        <v>27</v>
      </c>
      <c r="U190" s="37">
        <v>5</v>
      </c>
      <c r="V190" s="38">
        <v>6.5714285714285712</v>
      </c>
      <c r="W190" s="31">
        <f t="shared" si="18"/>
        <v>63.727290640394088</v>
      </c>
    </row>
    <row r="191" spans="1:23" ht="23.25">
      <c r="A191" s="19">
        <v>189</v>
      </c>
      <c r="B191" s="33">
        <v>160723</v>
      </c>
      <c r="C191" s="33">
        <v>1222190338</v>
      </c>
      <c r="D191" s="34" t="s">
        <v>1076</v>
      </c>
      <c r="E191" s="34" t="s">
        <v>1077</v>
      </c>
      <c r="F191" s="34" t="s">
        <v>1078</v>
      </c>
      <c r="G191" s="34" t="s">
        <v>52</v>
      </c>
      <c r="H191" s="33" t="s">
        <v>1079</v>
      </c>
      <c r="I191" s="33">
        <v>1200</v>
      </c>
      <c r="J191" s="19">
        <f t="shared" si="14"/>
        <v>73.333333333333329</v>
      </c>
      <c r="K191" s="20">
        <f t="shared" si="19"/>
        <v>7.333333333333333</v>
      </c>
      <c r="L191" s="33" t="s">
        <v>1080</v>
      </c>
      <c r="M191" s="33" t="s">
        <v>432</v>
      </c>
      <c r="N191" s="19">
        <f t="shared" si="15"/>
        <v>65.099999999999994</v>
      </c>
      <c r="O191" s="19">
        <f t="shared" si="20"/>
        <v>13.02</v>
      </c>
      <c r="P191" s="36">
        <v>25</v>
      </c>
      <c r="Q191" s="37">
        <v>0</v>
      </c>
      <c r="R191" s="51">
        <v>0</v>
      </c>
      <c r="S191" s="51">
        <f t="shared" si="16"/>
        <v>0</v>
      </c>
      <c r="T191" s="52">
        <f t="shared" si="17"/>
        <v>25</v>
      </c>
      <c r="U191" s="37">
        <v>0</v>
      </c>
      <c r="V191" s="38">
        <v>6</v>
      </c>
      <c r="W191" s="31">
        <f t="shared" si="18"/>
        <v>51.353333333333332</v>
      </c>
    </row>
    <row r="192" spans="1:23" ht="23.25">
      <c r="A192" s="19">
        <v>190</v>
      </c>
      <c r="B192" s="33">
        <v>159208</v>
      </c>
      <c r="C192" s="33">
        <v>1222190339</v>
      </c>
      <c r="D192" s="34" t="s">
        <v>1081</v>
      </c>
      <c r="E192" s="34" t="s">
        <v>1082</v>
      </c>
      <c r="F192" s="34" t="s">
        <v>1083</v>
      </c>
      <c r="G192" s="34" t="s">
        <v>28</v>
      </c>
      <c r="H192" s="33" t="s">
        <v>709</v>
      </c>
      <c r="I192" s="33" t="s">
        <v>371</v>
      </c>
      <c r="J192" s="19">
        <f t="shared" si="14"/>
        <v>70.8</v>
      </c>
      <c r="K192" s="20">
        <f t="shared" si="19"/>
        <v>7.08</v>
      </c>
      <c r="L192" s="33" t="s">
        <v>390</v>
      </c>
      <c r="M192" s="33" t="s">
        <v>735</v>
      </c>
      <c r="N192" s="19">
        <f t="shared" si="15"/>
        <v>87.744680851063833</v>
      </c>
      <c r="O192" s="19">
        <f t="shared" si="20"/>
        <v>17.548936170212766</v>
      </c>
      <c r="P192" s="36">
        <v>25</v>
      </c>
      <c r="Q192" s="37">
        <v>0</v>
      </c>
      <c r="R192" s="51">
        <v>0</v>
      </c>
      <c r="S192" s="51">
        <f t="shared" si="16"/>
        <v>0</v>
      </c>
      <c r="T192" s="52">
        <f t="shared" si="17"/>
        <v>25</v>
      </c>
      <c r="U192" s="37">
        <v>0</v>
      </c>
      <c r="V192" s="38" t="s">
        <v>393</v>
      </c>
      <c r="W192" s="31" t="e">
        <f t="shared" si="18"/>
        <v>#VALUE!</v>
      </c>
    </row>
    <row r="193" spans="1:23" ht="23.25">
      <c r="A193" s="19">
        <v>191</v>
      </c>
      <c r="B193" s="33">
        <v>159439</v>
      </c>
      <c r="C193" s="33">
        <v>1222190342</v>
      </c>
      <c r="D193" s="34" t="s">
        <v>298</v>
      </c>
      <c r="E193" s="34" t="s">
        <v>299</v>
      </c>
      <c r="F193" s="34" t="s">
        <v>300</v>
      </c>
      <c r="G193" s="34" t="s">
        <v>90</v>
      </c>
      <c r="H193" s="33" t="s">
        <v>733</v>
      </c>
      <c r="I193" s="33" t="s">
        <v>378</v>
      </c>
      <c r="J193" s="19">
        <f t="shared" si="14"/>
        <v>79.034482758620683</v>
      </c>
      <c r="K193" s="20">
        <f t="shared" si="19"/>
        <v>7.9034482758620683</v>
      </c>
      <c r="L193" s="33" t="s">
        <v>1084</v>
      </c>
      <c r="M193" s="33" t="s">
        <v>1085</v>
      </c>
      <c r="N193" s="19">
        <f t="shared" si="15"/>
        <v>84.304347826086953</v>
      </c>
      <c r="O193" s="19">
        <f t="shared" si="20"/>
        <v>16.860869565217392</v>
      </c>
      <c r="P193" s="36">
        <v>25</v>
      </c>
      <c r="Q193" s="37">
        <v>0</v>
      </c>
      <c r="R193" s="51">
        <v>0</v>
      </c>
      <c r="S193" s="51">
        <f t="shared" si="16"/>
        <v>0</v>
      </c>
      <c r="T193" s="52">
        <f t="shared" si="17"/>
        <v>25</v>
      </c>
      <c r="U193" s="37">
        <v>0</v>
      </c>
      <c r="V193" s="38">
        <v>7.5714285714285712</v>
      </c>
      <c r="W193" s="31">
        <f t="shared" si="18"/>
        <v>57.33574641250803</v>
      </c>
    </row>
    <row r="194" spans="1:23" ht="23.25">
      <c r="A194" s="19">
        <v>192</v>
      </c>
      <c r="B194" s="33">
        <v>160887</v>
      </c>
      <c r="C194" s="33">
        <v>1222190344</v>
      </c>
      <c r="D194" s="34" t="s">
        <v>303</v>
      </c>
      <c r="E194" s="34" t="s">
        <v>304</v>
      </c>
      <c r="F194" s="34" t="s">
        <v>305</v>
      </c>
      <c r="G194" s="34" t="s">
        <v>23</v>
      </c>
      <c r="H194" s="33" t="s">
        <v>1086</v>
      </c>
      <c r="I194" s="33" t="s">
        <v>378</v>
      </c>
      <c r="J194" s="19">
        <f t="shared" si="14"/>
        <v>69.241379310344826</v>
      </c>
      <c r="K194" s="20">
        <f t="shared" si="19"/>
        <v>6.9241379310344833</v>
      </c>
      <c r="L194" s="33" t="s">
        <v>675</v>
      </c>
      <c r="M194" s="33" t="s">
        <v>398</v>
      </c>
      <c r="N194" s="19">
        <f t="shared" si="15"/>
        <v>69.875</v>
      </c>
      <c r="O194" s="19">
        <f t="shared" si="20"/>
        <v>13.975000000000001</v>
      </c>
      <c r="P194" s="36">
        <v>25</v>
      </c>
      <c r="Q194" s="37">
        <v>0</v>
      </c>
      <c r="R194" s="51">
        <v>0</v>
      </c>
      <c r="S194" s="51">
        <f t="shared" si="16"/>
        <v>0</v>
      </c>
      <c r="T194" s="52">
        <f t="shared" si="17"/>
        <v>25</v>
      </c>
      <c r="U194" s="37">
        <v>0</v>
      </c>
      <c r="V194" s="38">
        <v>5.7142857142857144</v>
      </c>
      <c r="W194" s="31">
        <f t="shared" si="18"/>
        <v>51.613423645320204</v>
      </c>
    </row>
    <row r="195" spans="1:23" ht="23.25">
      <c r="A195" s="19">
        <v>193</v>
      </c>
      <c r="B195" s="19">
        <v>175225</v>
      </c>
      <c r="C195" s="19">
        <v>1222190345</v>
      </c>
      <c r="D195" s="20" t="s">
        <v>307</v>
      </c>
      <c r="E195" s="20" t="s">
        <v>308</v>
      </c>
      <c r="F195" s="20" t="s">
        <v>309</v>
      </c>
      <c r="G195" s="20" t="s">
        <v>52</v>
      </c>
      <c r="H195" s="19" t="s">
        <v>1087</v>
      </c>
      <c r="I195" s="19" t="s">
        <v>377</v>
      </c>
      <c r="J195" s="19">
        <f t="shared" si="14"/>
        <v>71.034482758620683</v>
      </c>
      <c r="K195" s="20">
        <f t="shared" si="19"/>
        <v>7.1034482758620685</v>
      </c>
      <c r="L195" s="19" t="s">
        <v>1088</v>
      </c>
      <c r="M195" s="19" t="s">
        <v>1013</v>
      </c>
      <c r="N195" s="19">
        <f t="shared" si="15"/>
        <v>80.944444444444443</v>
      </c>
      <c r="O195" s="19">
        <f t="shared" si="20"/>
        <v>16.18888888888889</v>
      </c>
      <c r="P195" s="36">
        <v>25</v>
      </c>
      <c r="Q195" s="29">
        <v>0</v>
      </c>
      <c r="R195" s="51">
        <v>0</v>
      </c>
      <c r="S195" s="51">
        <f t="shared" si="16"/>
        <v>0</v>
      </c>
      <c r="T195" s="52">
        <f t="shared" si="17"/>
        <v>25</v>
      </c>
      <c r="U195" s="29">
        <v>0</v>
      </c>
      <c r="V195" s="31" t="s">
        <v>393</v>
      </c>
      <c r="W195" s="31" t="e">
        <f t="shared" si="18"/>
        <v>#VALUE!</v>
      </c>
    </row>
    <row r="196" spans="1:23" ht="23.25">
      <c r="A196" s="19">
        <v>194</v>
      </c>
      <c r="B196" s="19">
        <v>163530</v>
      </c>
      <c r="C196" s="19">
        <v>1222190346</v>
      </c>
      <c r="D196" s="20" t="s">
        <v>1089</v>
      </c>
      <c r="E196" s="20" t="s">
        <v>1090</v>
      </c>
      <c r="F196" s="20" t="s">
        <v>1091</v>
      </c>
      <c r="G196" s="20" t="s">
        <v>52</v>
      </c>
      <c r="H196" s="19" t="s">
        <v>1092</v>
      </c>
      <c r="I196" s="19" t="s">
        <v>378</v>
      </c>
      <c r="J196" s="19">
        <f t="shared" ref="J196:J226" si="21">(H196*100)/I196</f>
        <v>58.03448275862069</v>
      </c>
      <c r="K196" s="20">
        <f t="shared" si="19"/>
        <v>5.8034482758620696</v>
      </c>
      <c r="L196" s="19" t="s">
        <v>1093</v>
      </c>
      <c r="M196" s="19" t="s">
        <v>380</v>
      </c>
      <c r="N196" s="19">
        <f t="shared" ref="N196:N226" si="22">(L196*100)/M196</f>
        <v>55.45</v>
      </c>
      <c r="O196" s="19">
        <f t="shared" si="20"/>
        <v>11.090000000000002</v>
      </c>
      <c r="P196" s="36">
        <v>25</v>
      </c>
      <c r="Q196" s="29">
        <v>0</v>
      </c>
      <c r="R196" s="51">
        <v>0</v>
      </c>
      <c r="S196" s="51">
        <f t="shared" ref="S196:S226" si="23">R196*0.45</f>
        <v>0</v>
      </c>
      <c r="T196" s="52">
        <f t="shared" ref="T196:T226" si="24">MAX(P196,Q196,R196,S196)</f>
        <v>25</v>
      </c>
      <c r="U196" s="29">
        <v>5</v>
      </c>
      <c r="V196" s="31">
        <v>8.4285714285714288</v>
      </c>
      <c r="W196" s="31">
        <f t="shared" ref="W196:W226" si="25">K196+O196+T196+U196+V196</f>
        <v>55.322019704433501</v>
      </c>
    </row>
    <row r="197" spans="1:23" ht="23.25">
      <c r="A197" s="19">
        <v>195</v>
      </c>
      <c r="B197" s="33">
        <v>163677</v>
      </c>
      <c r="C197" s="33">
        <v>1222190347</v>
      </c>
      <c r="D197" s="34" t="s">
        <v>1094</v>
      </c>
      <c r="E197" s="34" t="s">
        <v>1095</v>
      </c>
      <c r="F197" s="34" t="s">
        <v>1096</v>
      </c>
      <c r="G197" s="34" t="s">
        <v>28</v>
      </c>
      <c r="H197" s="33" t="s">
        <v>1097</v>
      </c>
      <c r="I197" s="33" t="s">
        <v>378</v>
      </c>
      <c r="J197" s="19">
        <f t="shared" si="21"/>
        <v>70.103448275862064</v>
      </c>
      <c r="K197" s="20">
        <f t="shared" ref="K197:K226" si="26">0.1*J197</f>
        <v>7.0103448275862066</v>
      </c>
      <c r="L197" s="33" t="s">
        <v>1098</v>
      </c>
      <c r="M197" s="33" t="s">
        <v>398</v>
      </c>
      <c r="N197" s="19">
        <f t="shared" si="22"/>
        <v>60.041666666666664</v>
      </c>
      <c r="O197" s="19">
        <f t="shared" ref="O197:O226" si="27">0.2*N197</f>
        <v>12.008333333333333</v>
      </c>
      <c r="P197" s="36">
        <v>25</v>
      </c>
      <c r="Q197" s="37">
        <v>0</v>
      </c>
      <c r="R197" s="51">
        <v>0</v>
      </c>
      <c r="S197" s="51">
        <f t="shared" si="23"/>
        <v>0</v>
      </c>
      <c r="T197" s="52">
        <f t="shared" si="24"/>
        <v>25</v>
      </c>
      <c r="U197" s="37">
        <v>0</v>
      </c>
      <c r="V197" s="38">
        <v>6.2857142857142856</v>
      </c>
      <c r="W197" s="31">
        <f t="shared" si="25"/>
        <v>50.30439244663382</v>
      </c>
    </row>
    <row r="198" spans="1:23" ht="23.25">
      <c r="A198" s="19">
        <v>196</v>
      </c>
      <c r="B198" s="33">
        <v>175739</v>
      </c>
      <c r="C198" s="33">
        <v>1222190348</v>
      </c>
      <c r="D198" s="34" t="s">
        <v>313</v>
      </c>
      <c r="E198" s="34" t="s">
        <v>314</v>
      </c>
      <c r="F198" s="34" t="s">
        <v>315</v>
      </c>
      <c r="G198" s="34" t="s">
        <v>28</v>
      </c>
      <c r="H198" s="33" t="s">
        <v>1099</v>
      </c>
      <c r="I198" s="33" t="s">
        <v>380</v>
      </c>
      <c r="J198" s="19">
        <f t="shared" si="21"/>
        <v>80.599999999999994</v>
      </c>
      <c r="K198" s="20">
        <f t="shared" si="26"/>
        <v>8.06</v>
      </c>
      <c r="L198" s="33" t="s">
        <v>1100</v>
      </c>
      <c r="M198" s="33" t="s">
        <v>398</v>
      </c>
      <c r="N198" s="19">
        <f t="shared" si="22"/>
        <v>78.541666666666671</v>
      </c>
      <c r="O198" s="19">
        <f t="shared" si="27"/>
        <v>15.708333333333336</v>
      </c>
      <c r="P198" s="36"/>
      <c r="Q198" s="37"/>
      <c r="R198" s="51" t="s">
        <v>35</v>
      </c>
      <c r="S198" s="51">
        <f t="shared" si="23"/>
        <v>27.598500000000001</v>
      </c>
      <c r="T198" s="52">
        <f t="shared" si="24"/>
        <v>27.598500000000001</v>
      </c>
      <c r="U198" s="37"/>
      <c r="V198" s="38">
        <v>5.5714285714285712</v>
      </c>
      <c r="W198" s="31">
        <f t="shared" si="25"/>
        <v>56.938261904761909</v>
      </c>
    </row>
    <row r="199" spans="1:23" ht="34.5">
      <c r="A199" s="19">
        <v>197</v>
      </c>
      <c r="B199" s="33">
        <v>164392</v>
      </c>
      <c r="C199" s="33">
        <v>1222190350</v>
      </c>
      <c r="D199" s="34" t="s">
        <v>1101</v>
      </c>
      <c r="E199" s="34" t="s">
        <v>1102</v>
      </c>
      <c r="F199" s="34" t="s">
        <v>1103</v>
      </c>
      <c r="G199" s="34" t="s">
        <v>52</v>
      </c>
      <c r="H199" s="33" t="s">
        <v>1104</v>
      </c>
      <c r="I199" s="33" t="s">
        <v>375</v>
      </c>
      <c r="J199" s="19">
        <f t="shared" si="21"/>
        <v>71.396825396825392</v>
      </c>
      <c r="K199" s="20">
        <f t="shared" si="26"/>
        <v>7.1396825396825392</v>
      </c>
      <c r="L199" s="33" t="s">
        <v>1105</v>
      </c>
      <c r="M199" s="33" t="s">
        <v>486</v>
      </c>
      <c r="N199" s="19">
        <f t="shared" si="22"/>
        <v>78.075471698113205</v>
      </c>
      <c r="O199" s="19">
        <f t="shared" si="27"/>
        <v>15.615094339622642</v>
      </c>
      <c r="P199" s="36">
        <v>0</v>
      </c>
      <c r="Q199" s="37">
        <v>0</v>
      </c>
      <c r="R199" s="51" t="s">
        <v>48</v>
      </c>
      <c r="S199" s="51">
        <f t="shared" si="23"/>
        <v>22.801500000000001</v>
      </c>
      <c r="T199" s="52">
        <f t="shared" si="24"/>
        <v>22.801500000000001</v>
      </c>
      <c r="U199" s="37">
        <v>5</v>
      </c>
      <c r="V199" s="38">
        <v>6.2857142857142856</v>
      </c>
      <c r="W199" s="31">
        <f t="shared" si="25"/>
        <v>56.841991165019472</v>
      </c>
    </row>
    <row r="200" spans="1:23" ht="23.25">
      <c r="A200" s="19">
        <v>198</v>
      </c>
      <c r="B200" s="33">
        <v>163161</v>
      </c>
      <c r="C200" s="33">
        <v>1222190351</v>
      </c>
      <c r="D200" s="34" t="s">
        <v>318</v>
      </c>
      <c r="E200" s="34" t="s">
        <v>319</v>
      </c>
      <c r="F200" s="34" t="s">
        <v>320</v>
      </c>
      <c r="G200" s="34" t="s">
        <v>28</v>
      </c>
      <c r="H200" s="33" t="s">
        <v>1106</v>
      </c>
      <c r="I200" s="33" t="s">
        <v>378</v>
      </c>
      <c r="J200" s="19">
        <f t="shared" si="21"/>
        <v>76.379310344827587</v>
      </c>
      <c r="K200" s="20">
        <f t="shared" si="26"/>
        <v>7.6379310344827589</v>
      </c>
      <c r="L200" s="33" t="s">
        <v>1107</v>
      </c>
      <c r="M200" s="33" t="s">
        <v>373</v>
      </c>
      <c r="N200" s="19">
        <f t="shared" si="22"/>
        <v>66.488888888888894</v>
      </c>
      <c r="O200" s="19">
        <f t="shared" si="27"/>
        <v>13.29777777777778</v>
      </c>
      <c r="P200" s="36">
        <v>0</v>
      </c>
      <c r="Q200" s="37">
        <v>0</v>
      </c>
      <c r="R200" s="51" t="s">
        <v>321</v>
      </c>
      <c r="S200" s="51">
        <f t="shared" si="23"/>
        <v>28.201500000000003</v>
      </c>
      <c r="T200" s="52">
        <f t="shared" si="24"/>
        <v>28.201500000000003</v>
      </c>
      <c r="U200" s="37">
        <v>5</v>
      </c>
      <c r="V200" s="38">
        <v>6.4285714285714288</v>
      </c>
      <c r="W200" s="31">
        <f t="shared" si="25"/>
        <v>60.56578024083197</v>
      </c>
    </row>
    <row r="201" spans="1:23" ht="23.25">
      <c r="A201" s="19">
        <v>199</v>
      </c>
      <c r="B201" s="33">
        <v>163721</v>
      </c>
      <c r="C201" s="33">
        <v>1222190353</v>
      </c>
      <c r="D201" s="34" t="s">
        <v>1108</v>
      </c>
      <c r="E201" s="34" t="s">
        <v>1109</v>
      </c>
      <c r="F201" s="34" t="s">
        <v>1110</v>
      </c>
      <c r="G201" s="34" t="s">
        <v>140</v>
      </c>
      <c r="H201" s="33" t="s">
        <v>1111</v>
      </c>
      <c r="I201" s="33" t="s">
        <v>1112</v>
      </c>
      <c r="J201" s="19">
        <f t="shared" si="21"/>
        <v>75.769230769230774</v>
      </c>
      <c r="K201" s="20">
        <f t="shared" si="26"/>
        <v>7.5769230769230775</v>
      </c>
      <c r="L201" s="33" t="s">
        <v>897</v>
      </c>
      <c r="M201" s="33" t="s">
        <v>380</v>
      </c>
      <c r="N201" s="19">
        <f t="shared" si="22"/>
        <v>73.95</v>
      </c>
      <c r="O201" s="19">
        <f t="shared" si="27"/>
        <v>14.790000000000001</v>
      </c>
      <c r="P201" s="36">
        <v>0</v>
      </c>
      <c r="Q201" s="37">
        <v>30</v>
      </c>
      <c r="R201" s="51">
        <v>0</v>
      </c>
      <c r="S201" s="51">
        <f t="shared" si="23"/>
        <v>0</v>
      </c>
      <c r="T201" s="52">
        <f t="shared" si="24"/>
        <v>30</v>
      </c>
      <c r="U201" s="37">
        <v>5</v>
      </c>
      <c r="V201" s="38">
        <v>8.2857142857142865</v>
      </c>
      <c r="W201" s="31">
        <f t="shared" si="25"/>
        <v>65.652637362637364</v>
      </c>
    </row>
    <row r="202" spans="1:23" ht="23.25">
      <c r="A202" s="19">
        <v>200</v>
      </c>
      <c r="B202" s="19">
        <v>163434</v>
      </c>
      <c r="C202" s="19">
        <v>1222190354</v>
      </c>
      <c r="D202" s="20" t="s">
        <v>322</v>
      </c>
      <c r="E202" s="20" t="s">
        <v>323</v>
      </c>
      <c r="F202" s="20" t="s">
        <v>324</v>
      </c>
      <c r="G202" s="20" t="s">
        <v>52</v>
      </c>
      <c r="H202" s="19" t="s">
        <v>1113</v>
      </c>
      <c r="I202" s="19" t="s">
        <v>378</v>
      </c>
      <c r="J202" s="19">
        <f t="shared" si="21"/>
        <v>68.65517241379311</v>
      </c>
      <c r="K202" s="20">
        <f t="shared" si="26"/>
        <v>6.8655172413793117</v>
      </c>
      <c r="L202" s="19" t="s">
        <v>384</v>
      </c>
      <c r="M202" s="19" t="s">
        <v>565</v>
      </c>
      <c r="N202" s="19">
        <f t="shared" si="22"/>
        <v>68.357142857142861</v>
      </c>
      <c r="O202" s="19">
        <f t="shared" si="27"/>
        <v>13.671428571428573</v>
      </c>
      <c r="P202" s="28">
        <v>0</v>
      </c>
      <c r="Q202" s="29">
        <v>0</v>
      </c>
      <c r="R202" s="51" t="s">
        <v>188</v>
      </c>
      <c r="S202" s="51">
        <f t="shared" si="23"/>
        <v>29.398499999999999</v>
      </c>
      <c r="T202" s="52">
        <f t="shared" si="24"/>
        <v>29.398499999999999</v>
      </c>
      <c r="U202" s="37">
        <v>5</v>
      </c>
      <c r="V202" s="38" t="s">
        <v>393</v>
      </c>
      <c r="W202" s="31" t="e">
        <f t="shared" si="25"/>
        <v>#VALUE!</v>
      </c>
    </row>
    <row r="203" spans="1:23" ht="23.25">
      <c r="A203" s="19">
        <v>201</v>
      </c>
      <c r="B203" s="60">
        <v>161967</v>
      </c>
      <c r="C203" s="19">
        <v>1222190355</v>
      </c>
      <c r="D203" s="20" t="s">
        <v>1114</v>
      </c>
      <c r="E203" s="61" t="s">
        <v>1226</v>
      </c>
      <c r="F203" s="20" t="s">
        <v>1115</v>
      </c>
      <c r="G203" s="20" t="s">
        <v>52</v>
      </c>
      <c r="H203" s="60" t="s">
        <v>1227</v>
      </c>
      <c r="I203" s="60" t="s">
        <v>377</v>
      </c>
      <c r="J203" s="19">
        <f t="shared" si="21"/>
        <v>71.379310344827587</v>
      </c>
      <c r="K203" s="20">
        <f t="shared" si="26"/>
        <v>7.1379310344827589</v>
      </c>
      <c r="L203" s="60" t="s">
        <v>1228</v>
      </c>
      <c r="M203" s="60" t="s">
        <v>380</v>
      </c>
      <c r="N203" s="19">
        <f t="shared" si="22"/>
        <v>67.8</v>
      </c>
      <c r="O203" s="19">
        <f t="shared" si="27"/>
        <v>13.56</v>
      </c>
      <c r="P203" s="28">
        <v>25</v>
      </c>
      <c r="Q203" s="29"/>
      <c r="R203" s="51">
        <v>0</v>
      </c>
      <c r="S203" s="51">
        <f t="shared" si="23"/>
        <v>0</v>
      </c>
      <c r="T203" s="52">
        <f t="shared" si="24"/>
        <v>25</v>
      </c>
      <c r="U203" s="37">
        <v>5</v>
      </c>
      <c r="V203" s="38">
        <v>5.5714285714285712</v>
      </c>
      <c r="W203" s="31">
        <f t="shared" si="25"/>
        <v>56.269359605911333</v>
      </c>
    </row>
    <row r="204" spans="1:23" ht="23.25">
      <c r="A204" s="19">
        <v>202</v>
      </c>
      <c r="B204" s="33">
        <v>161230</v>
      </c>
      <c r="C204" s="33">
        <v>1222190356</v>
      </c>
      <c r="D204" s="34" t="s">
        <v>1116</v>
      </c>
      <c r="E204" s="34" t="s">
        <v>1117</v>
      </c>
      <c r="F204" s="34" t="s">
        <v>1118</v>
      </c>
      <c r="G204" s="34" t="s">
        <v>28</v>
      </c>
      <c r="H204" s="33" t="s">
        <v>1119</v>
      </c>
      <c r="I204" s="33" t="s">
        <v>375</v>
      </c>
      <c r="J204" s="19">
        <f t="shared" si="21"/>
        <v>68.476190476190482</v>
      </c>
      <c r="K204" s="20">
        <f t="shared" si="26"/>
        <v>6.8476190476190482</v>
      </c>
      <c r="L204" s="33" t="s">
        <v>682</v>
      </c>
      <c r="M204" s="33" t="s">
        <v>380</v>
      </c>
      <c r="N204" s="19">
        <f t="shared" si="22"/>
        <v>70.650000000000006</v>
      </c>
      <c r="O204" s="19">
        <f t="shared" si="27"/>
        <v>14.130000000000003</v>
      </c>
      <c r="P204" s="36">
        <v>0</v>
      </c>
      <c r="Q204" s="37">
        <v>0</v>
      </c>
      <c r="R204" s="51" t="s">
        <v>59</v>
      </c>
      <c r="S204" s="51">
        <f t="shared" si="23"/>
        <v>23.400000000000002</v>
      </c>
      <c r="T204" s="52">
        <f t="shared" si="24"/>
        <v>23.400000000000002</v>
      </c>
      <c r="U204" s="37">
        <v>5</v>
      </c>
      <c r="V204" s="38" t="s">
        <v>393</v>
      </c>
      <c r="W204" s="31" t="e">
        <f t="shared" si="25"/>
        <v>#VALUE!</v>
      </c>
    </row>
    <row r="205" spans="1:23" ht="23.25">
      <c r="A205" s="19">
        <v>203</v>
      </c>
      <c r="B205" s="33">
        <v>175435</v>
      </c>
      <c r="C205" s="33">
        <v>1222190357</v>
      </c>
      <c r="D205" s="34" t="s">
        <v>1120</v>
      </c>
      <c r="E205" s="34" t="s">
        <v>1121</v>
      </c>
      <c r="F205" s="34" t="s">
        <v>1122</v>
      </c>
      <c r="G205" s="34" t="s">
        <v>90</v>
      </c>
      <c r="H205" s="33" t="s">
        <v>1123</v>
      </c>
      <c r="I205" s="33" t="s">
        <v>378</v>
      </c>
      <c r="J205" s="19">
        <f t="shared" si="21"/>
        <v>61.137931034482762</v>
      </c>
      <c r="K205" s="20">
        <f t="shared" si="26"/>
        <v>6.1137931034482769</v>
      </c>
      <c r="L205" s="33" t="s">
        <v>1124</v>
      </c>
      <c r="M205" s="33" t="s">
        <v>398</v>
      </c>
      <c r="N205" s="19">
        <f t="shared" si="22"/>
        <v>66.125</v>
      </c>
      <c r="O205" s="19">
        <f t="shared" si="27"/>
        <v>13.225000000000001</v>
      </c>
      <c r="P205" s="36">
        <v>25</v>
      </c>
      <c r="Q205" s="37">
        <v>0</v>
      </c>
      <c r="R205" s="51">
        <v>0</v>
      </c>
      <c r="S205" s="51">
        <f t="shared" si="23"/>
        <v>0</v>
      </c>
      <c r="T205" s="52">
        <f t="shared" si="24"/>
        <v>25</v>
      </c>
      <c r="U205" s="37">
        <v>5</v>
      </c>
      <c r="V205" s="38">
        <v>6.1428571428571432</v>
      </c>
      <c r="W205" s="31">
        <f t="shared" si="25"/>
        <v>55.481650246305428</v>
      </c>
    </row>
    <row r="206" spans="1:23" ht="23.25">
      <c r="A206" s="19">
        <v>204</v>
      </c>
      <c r="B206" s="19">
        <v>159821</v>
      </c>
      <c r="C206" s="19">
        <v>1222190358</v>
      </c>
      <c r="D206" s="20" t="s">
        <v>1125</v>
      </c>
      <c r="E206" s="20" t="s">
        <v>1126</v>
      </c>
      <c r="F206" s="20" t="s">
        <v>837</v>
      </c>
      <c r="G206" s="20" t="s">
        <v>90</v>
      </c>
      <c r="H206" s="19" t="s">
        <v>1127</v>
      </c>
      <c r="I206" s="19" t="s">
        <v>378</v>
      </c>
      <c r="J206" s="19">
        <f t="shared" si="21"/>
        <v>65.965517241379317</v>
      </c>
      <c r="K206" s="20">
        <f t="shared" si="26"/>
        <v>6.5965517241379317</v>
      </c>
      <c r="L206" s="19" t="s">
        <v>1128</v>
      </c>
      <c r="M206" s="19" t="s">
        <v>380</v>
      </c>
      <c r="N206" s="19">
        <f t="shared" si="22"/>
        <v>79.150000000000006</v>
      </c>
      <c r="O206" s="19">
        <f t="shared" si="27"/>
        <v>15.830000000000002</v>
      </c>
      <c r="P206" s="28">
        <v>25</v>
      </c>
      <c r="Q206" s="29">
        <v>0</v>
      </c>
      <c r="R206" s="51">
        <v>0</v>
      </c>
      <c r="S206" s="51">
        <f t="shared" si="23"/>
        <v>0</v>
      </c>
      <c r="T206" s="52">
        <f t="shared" si="24"/>
        <v>25</v>
      </c>
      <c r="U206" s="29">
        <v>0</v>
      </c>
      <c r="V206" s="31" t="s">
        <v>393</v>
      </c>
      <c r="W206" s="31" t="e">
        <f t="shared" si="25"/>
        <v>#VALUE!</v>
      </c>
    </row>
    <row r="207" spans="1:23" ht="23.25">
      <c r="A207" s="19">
        <v>205</v>
      </c>
      <c r="B207" s="19">
        <v>160069</v>
      </c>
      <c r="C207" s="19">
        <v>1222190359</v>
      </c>
      <c r="D207" s="20" t="s">
        <v>1129</v>
      </c>
      <c r="E207" s="20" t="s">
        <v>1130</v>
      </c>
      <c r="F207" s="20" t="s">
        <v>568</v>
      </c>
      <c r="G207" s="20" t="s">
        <v>52</v>
      </c>
      <c r="H207" s="19" t="s">
        <v>1131</v>
      </c>
      <c r="I207" s="19" t="s">
        <v>371</v>
      </c>
      <c r="J207" s="19">
        <f t="shared" si="21"/>
        <v>87.233333333333334</v>
      </c>
      <c r="K207" s="20">
        <f t="shared" si="26"/>
        <v>8.7233333333333345</v>
      </c>
      <c r="L207" s="19" t="s">
        <v>1132</v>
      </c>
      <c r="M207" s="19" t="s">
        <v>405</v>
      </c>
      <c r="N207" s="19">
        <f t="shared" si="22"/>
        <v>69.125</v>
      </c>
      <c r="O207" s="19">
        <f t="shared" si="27"/>
        <v>13.825000000000001</v>
      </c>
      <c r="P207" s="28">
        <v>25</v>
      </c>
      <c r="Q207" s="29">
        <v>0</v>
      </c>
      <c r="R207" s="51">
        <v>0</v>
      </c>
      <c r="S207" s="51">
        <f t="shared" si="23"/>
        <v>0</v>
      </c>
      <c r="T207" s="52">
        <f t="shared" si="24"/>
        <v>25</v>
      </c>
      <c r="U207" s="29">
        <v>0</v>
      </c>
      <c r="V207" s="31" t="s">
        <v>393</v>
      </c>
      <c r="W207" s="31" t="e">
        <f t="shared" si="25"/>
        <v>#VALUE!</v>
      </c>
    </row>
    <row r="208" spans="1:23" ht="34.5">
      <c r="A208" s="19">
        <v>206</v>
      </c>
      <c r="B208" s="33">
        <v>160412</v>
      </c>
      <c r="C208" s="33">
        <v>1222190360</v>
      </c>
      <c r="D208" s="34" t="s">
        <v>325</v>
      </c>
      <c r="E208" s="34" t="s">
        <v>326</v>
      </c>
      <c r="F208" s="34" t="s">
        <v>327</v>
      </c>
      <c r="G208" s="34" t="s">
        <v>39</v>
      </c>
      <c r="H208" s="33"/>
      <c r="I208" s="33"/>
      <c r="J208" s="19" t="e">
        <f t="shared" si="21"/>
        <v>#DIV/0!</v>
      </c>
      <c r="K208" s="20" t="e">
        <f t="shared" si="26"/>
        <v>#DIV/0!</v>
      </c>
      <c r="L208" s="33" t="s">
        <v>1027</v>
      </c>
      <c r="M208" s="33" t="s">
        <v>432</v>
      </c>
      <c r="N208" s="19">
        <f t="shared" si="22"/>
        <v>59.1</v>
      </c>
      <c r="O208" s="19">
        <f t="shared" si="27"/>
        <v>11.82</v>
      </c>
      <c r="P208" s="36">
        <v>0</v>
      </c>
      <c r="Q208" s="37">
        <v>0</v>
      </c>
      <c r="R208" s="51">
        <v>0</v>
      </c>
      <c r="S208" s="51">
        <f t="shared" si="23"/>
        <v>0</v>
      </c>
      <c r="T208" s="52">
        <f t="shared" si="24"/>
        <v>0</v>
      </c>
      <c r="U208" s="37">
        <v>0</v>
      </c>
      <c r="V208" s="38" t="s">
        <v>393</v>
      </c>
      <c r="W208" s="31" t="e">
        <f t="shared" si="25"/>
        <v>#DIV/0!</v>
      </c>
    </row>
    <row r="209" spans="1:23" ht="23.25">
      <c r="A209" s="19">
        <v>207</v>
      </c>
      <c r="B209" s="33">
        <v>161754</v>
      </c>
      <c r="C209" s="33">
        <v>1222190361</v>
      </c>
      <c r="D209" s="34" t="s">
        <v>1133</v>
      </c>
      <c r="E209" s="34" t="s">
        <v>772</v>
      </c>
      <c r="F209" s="34" t="s">
        <v>1134</v>
      </c>
      <c r="G209" s="34" t="s">
        <v>52</v>
      </c>
      <c r="H209" s="33" t="s">
        <v>1135</v>
      </c>
      <c r="I209" s="33" t="s">
        <v>378</v>
      </c>
      <c r="J209" s="19">
        <f t="shared" si="21"/>
        <v>75.827586206896555</v>
      </c>
      <c r="K209" s="20">
        <f t="shared" si="26"/>
        <v>7.5827586206896562</v>
      </c>
      <c r="L209" s="33" t="s">
        <v>1136</v>
      </c>
      <c r="M209" s="33" t="s">
        <v>398</v>
      </c>
      <c r="N209" s="19">
        <f t="shared" si="22"/>
        <v>74.291666666666671</v>
      </c>
      <c r="O209" s="19">
        <f t="shared" si="27"/>
        <v>14.858333333333334</v>
      </c>
      <c r="P209" s="36">
        <v>0</v>
      </c>
      <c r="Q209" s="37">
        <v>0</v>
      </c>
      <c r="R209" s="51">
        <v>0</v>
      </c>
      <c r="S209" s="51">
        <f t="shared" si="23"/>
        <v>0</v>
      </c>
      <c r="T209" s="52">
        <f t="shared" si="24"/>
        <v>0</v>
      </c>
      <c r="U209" s="37">
        <v>0</v>
      </c>
      <c r="V209" s="38" t="s">
        <v>393</v>
      </c>
      <c r="W209" s="31" t="e">
        <f t="shared" si="25"/>
        <v>#VALUE!</v>
      </c>
    </row>
    <row r="210" spans="1:23" ht="23.25">
      <c r="A210" s="19">
        <v>208</v>
      </c>
      <c r="B210" s="19">
        <v>163618</v>
      </c>
      <c r="C210" s="19">
        <v>1222190362</v>
      </c>
      <c r="D210" s="20" t="s">
        <v>1137</v>
      </c>
      <c r="E210" s="20" t="s">
        <v>1138</v>
      </c>
      <c r="F210" s="20" t="s">
        <v>1139</v>
      </c>
      <c r="G210" s="20" t="s">
        <v>52</v>
      </c>
      <c r="H210" s="19" t="s">
        <v>1140</v>
      </c>
      <c r="I210" s="19" t="s">
        <v>377</v>
      </c>
      <c r="J210" s="19">
        <f t="shared" si="21"/>
        <v>68.551724137931032</v>
      </c>
      <c r="K210" s="20">
        <f t="shared" si="26"/>
        <v>6.8551724137931034</v>
      </c>
      <c r="L210" s="19" t="s">
        <v>1141</v>
      </c>
      <c r="M210" s="19" t="s">
        <v>432</v>
      </c>
      <c r="N210" s="19">
        <f t="shared" si="22"/>
        <v>71.099999999999994</v>
      </c>
      <c r="O210" s="19">
        <f t="shared" si="27"/>
        <v>14.219999999999999</v>
      </c>
      <c r="P210" s="28">
        <v>25</v>
      </c>
      <c r="Q210" s="29">
        <v>5</v>
      </c>
      <c r="R210" s="51" t="s">
        <v>48</v>
      </c>
      <c r="S210" s="51">
        <f t="shared" si="23"/>
        <v>22.801500000000001</v>
      </c>
      <c r="T210" s="52">
        <f t="shared" si="24"/>
        <v>25</v>
      </c>
      <c r="U210" s="29">
        <v>5</v>
      </c>
      <c r="V210" s="31" t="s">
        <v>393</v>
      </c>
      <c r="W210" s="31" t="e">
        <f t="shared" si="25"/>
        <v>#VALUE!</v>
      </c>
    </row>
    <row r="211" spans="1:23" ht="23.25">
      <c r="A211" s="19">
        <v>209</v>
      </c>
      <c r="B211" s="33">
        <v>164333</v>
      </c>
      <c r="C211" s="33">
        <v>1222190363</v>
      </c>
      <c r="D211" s="34" t="s">
        <v>1142</v>
      </c>
      <c r="E211" s="34" t="s">
        <v>908</v>
      </c>
      <c r="F211" s="34" t="s">
        <v>1045</v>
      </c>
      <c r="G211" s="34" t="s">
        <v>52</v>
      </c>
      <c r="H211" s="33" t="s">
        <v>613</v>
      </c>
      <c r="I211" s="33" t="s">
        <v>378</v>
      </c>
      <c r="J211" s="19">
        <f t="shared" si="21"/>
        <v>61.586206896551722</v>
      </c>
      <c r="K211" s="20">
        <f t="shared" si="26"/>
        <v>6.158620689655173</v>
      </c>
      <c r="L211" s="33" t="s">
        <v>1143</v>
      </c>
      <c r="M211" s="33" t="s">
        <v>380</v>
      </c>
      <c r="N211" s="19">
        <f t="shared" si="22"/>
        <v>60.65</v>
      </c>
      <c r="O211" s="19">
        <f t="shared" si="27"/>
        <v>12.13</v>
      </c>
      <c r="P211" s="28">
        <v>25</v>
      </c>
      <c r="Q211" s="37">
        <v>0</v>
      </c>
      <c r="R211" s="51">
        <v>0</v>
      </c>
      <c r="S211" s="51">
        <f t="shared" si="23"/>
        <v>0</v>
      </c>
      <c r="T211" s="52">
        <f t="shared" si="24"/>
        <v>25</v>
      </c>
      <c r="U211" s="29">
        <v>5</v>
      </c>
      <c r="V211" s="31">
        <v>5.8571428571428568</v>
      </c>
      <c r="W211" s="31">
        <f t="shared" si="25"/>
        <v>54.14576354679803</v>
      </c>
    </row>
    <row r="212" spans="1:23" ht="23.25">
      <c r="A212" s="19">
        <v>210</v>
      </c>
      <c r="B212" s="33">
        <v>164844</v>
      </c>
      <c r="C212" s="33">
        <v>1222190365</v>
      </c>
      <c r="D212" s="34" t="s">
        <v>1144</v>
      </c>
      <c r="E212" s="34" t="s">
        <v>1145</v>
      </c>
      <c r="F212" s="34" t="s">
        <v>1146</v>
      </c>
      <c r="G212" s="34" t="s">
        <v>52</v>
      </c>
      <c r="H212" s="33" t="s">
        <v>758</v>
      </c>
      <c r="I212" s="33" t="s">
        <v>425</v>
      </c>
      <c r="J212" s="19">
        <f t="shared" si="21"/>
        <v>70.583333333333329</v>
      </c>
      <c r="K212" s="20">
        <f t="shared" si="26"/>
        <v>7.0583333333333336</v>
      </c>
      <c r="L212" s="33" t="s">
        <v>1147</v>
      </c>
      <c r="M212" s="33" t="s">
        <v>958</v>
      </c>
      <c r="N212" s="19">
        <f t="shared" si="22"/>
        <v>64.857142857142861</v>
      </c>
      <c r="O212" s="19">
        <f t="shared" si="27"/>
        <v>12.971428571428573</v>
      </c>
      <c r="P212" s="28">
        <v>25</v>
      </c>
      <c r="Q212" s="37">
        <v>0</v>
      </c>
      <c r="R212" s="51">
        <v>0</v>
      </c>
      <c r="S212" s="51">
        <f t="shared" si="23"/>
        <v>0</v>
      </c>
      <c r="T212" s="52">
        <f t="shared" si="24"/>
        <v>25</v>
      </c>
      <c r="U212" s="29">
        <v>5</v>
      </c>
      <c r="V212" s="31">
        <v>5.7142857142857144</v>
      </c>
      <c r="W212" s="31">
        <f t="shared" si="25"/>
        <v>55.74404761904762</v>
      </c>
    </row>
    <row r="213" spans="1:23" ht="23.25">
      <c r="A213" s="19">
        <v>211</v>
      </c>
      <c r="B213" s="19">
        <v>164897</v>
      </c>
      <c r="C213" s="19">
        <v>1222190366</v>
      </c>
      <c r="D213" s="20" t="s">
        <v>43</v>
      </c>
      <c r="E213" s="20" t="s">
        <v>1148</v>
      </c>
      <c r="F213" s="20" t="s">
        <v>666</v>
      </c>
      <c r="G213" s="20" t="s">
        <v>52</v>
      </c>
      <c r="H213" s="19" t="s">
        <v>1149</v>
      </c>
      <c r="I213" s="19" t="s">
        <v>425</v>
      </c>
      <c r="J213" s="19">
        <f t="shared" si="21"/>
        <v>68.25</v>
      </c>
      <c r="K213" s="20">
        <f t="shared" si="26"/>
        <v>6.8250000000000002</v>
      </c>
      <c r="L213" s="19" t="s">
        <v>1150</v>
      </c>
      <c r="M213" s="19" t="s">
        <v>380</v>
      </c>
      <c r="N213" s="19">
        <f t="shared" si="22"/>
        <v>75.400000000000006</v>
      </c>
      <c r="O213" s="19">
        <f t="shared" si="27"/>
        <v>15.080000000000002</v>
      </c>
      <c r="P213" s="28">
        <v>0</v>
      </c>
      <c r="Q213" s="29">
        <v>5</v>
      </c>
      <c r="R213" s="51">
        <v>0</v>
      </c>
      <c r="S213" s="51">
        <f t="shared" si="23"/>
        <v>0</v>
      </c>
      <c r="T213" s="52">
        <f t="shared" si="24"/>
        <v>5</v>
      </c>
      <c r="U213" s="29">
        <v>5</v>
      </c>
      <c r="V213" s="31" t="s">
        <v>393</v>
      </c>
      <c r="W213" s="31" t="e">
        <f t="shared" si="25"/>
        <v>#VALUE!</v>
      </c>
    </row>
    <row r="214" spans="1:23" ht="23.25">
      <c r="A214" s="19">
        <v>212</v>
      </c>
      <c r="B214" s="19">
        <v>165112</v>
      </c>
      <c r="C214" s="19">
        <v>1222190367</v>
      </c>
      <c r="D214" s="20" t="s">
        <v>1151</v>
      </c>
      <c r="E214" s="20" t="s">
        <v>1152</v>
      </c>
      <c r="F214" s="20" t="s">
        <v>1153</v>
      </c>
      <c r="G214" s="20" t="s">
        <v>23</v>
      </c>
      <c r="H214" s="19" t="s">
        <v>1154</v>
      </c>
      <c r="I214" s="19" t="s">
        <v>378</v>
      </c>
      <c r="J214" s="19">
        <f t="shared" si="21"/>
        <v>83.620689655172413</v>
      </c>
      <c r="K214" s="20">
        <f t="shared" si="26"/>
        <v>8.362068965517242</v>
      </c>
      <c r="L214" s="19" t="s">
        <v>1155</v>
      </c>
      <c r="M214" s="19" t="s">
        <v>380</v>
      </c>
      <c r="N214" s="19">
        <f t="shared" si="22"/>
        <v>79.099999999999994</v>
      </c>
      <c r="O214" s="19">
        <f t="shared" si="27"/>
        <v>15.82</v>
      </c>
      <c r="P214" s="28">
        <v>0</v>
      </c>
      <c r="Q214" s="29">
        <v>0</v>
      </c>
      <c r="R214" s="51">
        <v>0</v>
      </c>
      <c r="S214" s="51">
        <f t="shared" si="23"/>
        <v>0</v>
      </c>
      <c r="T214" s="52">
        <f t="shared" si="24"/>
        <v>0</v>
      </c>
      <c r="U214" s="29">
        <v>0</v>
      </c>
      <c r="V214" s="31" t="s">
        <v>393</v>
      </c>
      <c r="W214" s="31" t="e">
        <f t="shared" si="25"/>
        <v>#VALUE!</v>
      </c>
    </row>
    <row r="215" spans="1:23" ht="23.25">
      <c r="A215" s="19">
        <v>213</v>
      </c>
      <c r="B215" s="33">
        <v>175263</v>
      </c>
      <c r="C215" s="33">
        <v>1222190369</v>
      </c>
      <c r="D215" s="34" t="s">
        <v>1156</v>
      </c>
      <c r="E215" s="34" t="s">
        <v>1157</v>
      </c>
      <c r="F215" s="34" t="s">
        <v>1158</v>
      </c>
      <c r="G215" s="34" t="s">
        <v>140</v>
      </c>
      <c r="H215" s="33" t="s">
        <v>1159</v>
      </c>
      <c r="I215" s="33" t="s">
        <v>378</v>
      </c>
      <c r="J215" s="19">
        <f t="shared" si="21"/>
        <v>80.931034482758619</v>
      </c>
      <c r="K215" s="20">
        <f t="shared" si="26"/>
        <v>8.0931034482758619</v>
      </c>
      <c r="L215" s="33" t="s">
        <v>1160</v>
      </c>
      <c r="M215" s="33" t="s">
        <v>398</v>
      </c>
      <c r="N215" s="19">
        <f t="shared" si="22"/>
        <v>79.875</v>
      </c>
      <c r="O215" s="19">
        <f t="shared" si="27"/>
        <v>15.975000000000001</v>
      </c>
      <c r="P215" s="36">
        <v>25</v>
      </c>
      <c r="Q215" s="37">
        <v>0</v>
      </c>
      <c r="R215" s="51">
        <v>0</v>
      </c>
      <c r="S215" s="51">
        <f t="shared" si="23"/>
        <v>0</v>
      </c>
      <c r="T215" s="52">
        <f t="shared" si="24"/>
        <v>25</v>
      </c>
      <c r="U215" s="37">
        <v>0</v>
      </c>
      <c r="V215" s="38" t="s">
        <v>393</v>
      </c>
      <c r="W215" s="31" t="e">
        <f t="shared" si="25"/>
        <v>#VALUE!</v>
      </c>
    </row>
    <row r="216" spans="1:23" ht="23.25">
      <c r="A216" s="19">
        <v>214</v>
      </c>
      <c r="B216" s="33">
        <v>175267</v>
      </c>
      <c r="C216" s="33">
        <v>1222190370</v>
      </c>
      <c r="D216" s="34" t="s">
        <v>329</v>
      </c>
      <c r="E216" s="34" t="s">
        <v>330</v>
      </c>
      <c r="F216" s="34" t="s">
        <v>209</v>
      </c>
      <c r="G216" s="34" t="s">
        <v>28</v>
      </c>
      <c r="H216" s="33" t="s">
        <v>1161</v>
      </c>
      <c r="I216" s="33" t="s">
        <v>378</v>
      </c>
      <c r="J216" s="19">
        <f t="shared" si="21"/>
        <v>75.034482758620683</v>
      </c>
      <c r="K216" s="20">
        <f t="shared" si="26"/>
        <v>7.5034482758620689</v>
      </c>
      <c r="L216" s="33" t="s">
        <v>1162</v>
      </c>
      <c r="M216" s="33" t="s">
        <v>392</v>
      </c>
      <c r="N216" s="19">
        <f t="shared" si="22"/>
        <v>83.800000000000011</v>
      </c>
      <c r="O216" s="19">
        <f t="shared" si="27"/>
        <v>16.760000000000002</v>
      </c>
      <c r="P216" s="36">
        <v>0</v>
      </c>
      <c r="Q216" s="37">
        <v>0</v>
      </c>
      <c r="R216" s="51" t="s">
        <v>59</v>
      </c>
      <c r="S216" s="51">
        <f t="shared" si="23"/>
        <v>23.400000000000002</v>
      </c>
      <c r="T216" s="52">
        <f t="shared" si="24"/>
        <v>23.400000000000002</v>
      </c>
      <c r="U216" s="37">
        <v>0</v>
      </c>
      <c r="V216" s="38" t="s">
        <v>393</v>
      </c>
      <c r="W216" s="31" t="e">
        <f t="shared" si="25"/>
        <v>#VALUE!</v>
      </c>
    </row>
    <row r="217" spans="1:23" ht="23.25">
      <c r="A217" s="19">
        <v>215</v>
      </c>
      <c r="B217" s="19">
        <v>175605</v>
      </c>
      <c r="C217" s="19">
        <v>1222190374</v>
      </c>
      <c r="D217" s="20" t="s">
        <v>1163</v>
      </c>
      <c r="E217" s="20" t="s">
        <v>1164</v>
      </c>
      <c r="F217" s="20" t="s">
        <v>1165</v>
      </c>
      <c r="G217" s="20" t="s">
        <v>23</v>
      </c>
      <c r="H217" s="19" t="s">
        <v>1166</v>
      </c>
      <c r="I217" s="19" t="s">
        <v>425</v>
      </c>
      <c r="J217" s="19">
        <f t="shared" si="21"/>
        <v>55.25</v>
      </c>
      <c r="K217" s="20">
        <f t="shared" si="26"/>
        <v>5.5250000000000004</v>
      </c>
      <c r="L217" s="19" t="s">
        <v>1167</v>
      </c>
      <c r="M217" s="19" t="s">
        <v>398</v>
      </c>
      <c r="N217" s="19">
        <f t="shared" si="22"/>
        <v>55</v>
      </c>
      <c r="O217" s="19">
        <f t="shared" si="27"/>
        <v>11</v>
      </c>
      <c r="P217" s="28">
        <v>25</v>
      </c>
      <c r="Q217" s="29">
        <v>0</v>
      </c>
      <c r="R217" s="51">
        <v>0</v>
      </c>
      <c r="S217" s="51">
        <f t="shared" si="23"/>
        <v>0</v>
      </c>
      <c r="T217" s="52">
        <f t="shared" si="24"/>
        <v>25</v>
      </c>
      <c r="U217" s="29">
        <v>0</v>
      </c>
      <c r="V217" s="31" t="s">
        <v>393</v>
      </c>
      <c r="W217" s="31" t="e">
        <f t="shared" si="25"/>
        <v>#VALUE!</v>
      </c>
    </row>
    <row r="218" spans="1:23" ht="23.25">
      <c r="A218" s="19">
        <v>216</v>
      </c>
      <c r="B218" s="19">
        <v>175894</v>
      </c>
      <c r="C218" s="19">
        <v>1222190377</v>
      </c>
      <c r="D218" s="20" t="s">
        <v>1168</v>
      </c>
      <c r="E218" s="20" t="s">
        <v>1169</v>
      </c>
      <c r="F218" s="20" t="s">
        <v>828</v>
      </c>
      <c r="G218" s="20" t="s">
        <v>90</v>
      </c>
      <c r="H218" s="19" t="s">
        <v>1086</v>
      </c>
      <c r="I218" s="19" t="s">
        <v>378</v>
      </c>
      <c r="J218" s="19">
        <f t="shared" si="21"/>
        <v>69.241379310344826</v>
      </c>
      <c r="K218" s="20">
        <f t="shared" si="26"/>
        <v>6.9241379310344833</v>
      </c>
      <c r="L218" s="19" t="s">
        <v>1170</v>
      </c>
      <c r="M218" s="19" t="s">
        <v>380</v>
      </c>
      <c r="N218" s="19">
        <f t="shared" si="22"/>
        <v>69.2</v>
      </c>
      <c r="O218" s="19">
        <f t="shared" si="27"/>
        <v>13.840000000000002</v>
      </c>
      <c r="P218" s="28">
        <v>0</v>
      </c>
      <c r="Q218" s="29">
        <v>0</v>
      </c>
      <c r="R218" s="51">
        <v>0</v>
      </c>
      <c r="S218" s="51">
        <f t="shared" si="23"/>
        <v>0</v>
      </c>
      <c r="T218" s="52">
        <f t="shared" si="24"/>
        <v>0</v>
      </c>
      <c r="U218" s="29">
        <v>5</v>
      </c>
      <c r="V218" s="31" t="s">
        <v>393</v>
      </c>
      <c r="W218" s="31" t="e">
        <f t="shared" si="25"/>
        <v>#VALUE!</v>
      </c>
    </row>
    <row r="219" spans="1:23" ht="23.25">
      <c r="A219" s="19">
        <v>217</v>
      </c>
      <c r="B219" s="33">
        <v>175914</v>
      </c>
      <c r="C219" s="33">
        <v>1222190378</v>
      </c>
      <c r="D219" s="34" t="s">
        <v>1171</v>
      </c>
      <c r="E219" s="34" t="s">
        <v>1172</v>
      </c>
      <c r="F219" s="34" t="s">
        <v>1173</v>
      </c>
      <c r="G219" s="34" t="s">
        <v>28</v>
      </c>
      <c r="H219" s="33" t="s">
        <v>1174</v>
      </c>
      <c r="I219" s="33" t="s">
        <v>1175</v>
      </c>
      <c r="J219" s="19">
        <f t="shared" si="21"/>
        <v>76.385542168674704</v>
      </c>
      <c r="K219" s="20">
        <f t="shared" si="26"/>
        <v>7.6385542168674707</v>
      </c>
      <c r="L219" s="33" t="s">
        <v>1176</v>
      </c>
      <c r="M219" s="33" t="s">
        <v>392</v>
      </c>
      <c r="N219" s="19">
        <f t="shared" si="22"/>
        <v>82.3</v>
      </c>
      <c r="O219" s="19">
        <f t="shared" si="27"/>
        <v>16.46</v>
      </c>
      <c r="P219" s="36">
        <v>0</v>
      </c>
      <c r="Q219" s="37">
        <v>0</v>
      </c>
      <c r="R219" s="51" t="s">
        <v>48</v>
      </c>
      <c r="S219" s="51">
        <f t="shared" si="23"/>
        <v>22.801500000000001</v>
      </c>
      <c r="T219" s="52">
        <f t="shared" si="24"/>
        <v>22.801500000000001</v>
      </c>
      <c r="U219" s="37">
        <v>0</v>
      </c>
      <c r="V219" s="38" t="s">
        <v>393</v>
      </c>
      <c r="W219" s="31" t="e">
        <f t="shared" si="25"/>
        <v>#VALUE!</v>
      </c>
    </row>
    <row r="220" spans="1:23" ht="23.25">
      <c r="A220" s="19">
        <v>218</v>
      </c>
      <c r="B220" s="19">
        <v>175952</v>
      </c>
      <c r="C220" s="19">
        <v>1222190379</v>
      </c>
      <c r="D220" s="20" t="s">
        <v>331</v>
      </c>
      <c r="E220" s="20" t="s">
        <v>332</v>
      </c>
      <c r="F220" s="20" t="s">
        <v>333</v>
      </c>
      <c r="G220" s="20" t="s">
        <v>23</v>
      </c>
      <c r="H220" s="19" t="s">
        <v>1177</v>
      </c>
      <c r="I220" s="19" t="s">
        <v>375</v>
      </c>
      <c r="J220" s="19">
        <f t="shared" si="21"/>
        <v>69.714285714285708</v>
      </c>
      <c r="K220" s="20">
        <f t="shared" si="26"/>
        <v>6.9714285714285715</v>
      </c>
      <c r="L220" s="19" t="s">
        <v>1178</v>
      </c>
      <c r="M220" s="19" t="s">
        <v>380</v>
      </c>
      <c r="N220" s="19">
        <f t="shared" si="22"/>
        <v>61.45</v>
      </c>
      <c r="O220" s="19">
        <f t="shared" si="27"/>
        <v>12.290000000000001</v>
      </c>
      <c r="P220" s="28">
        <v>25</v>
      </c>
      <c r="Q220" s="29">
        <v>0</v>
      </c>
      <c r="R220" s="51">
        <v>0</v>
      </c>
      <c r="S220" s="51">
        <f t="shared" si="23"/>
        <v>0</v>
      </c>
      <c r="T220" s="52">
        <f t="shared" si="24"/>
        <v>25</v>
      </c>
      <c r="U220" s="29">
        <v>5</v>
      </c>
      <c r="V220" s="31" t="s">
        <v>393</v>
      </c>
      <c r="W220" s="31" t="e">
        <f t="shared" si="25"/>
        <v>#VALUE!</v>
      </c>
    </row>
    <row r="221" spans="1:23" ht="23.25">
      <c r="A221" s="19">
        <v>219</v>
      </c>
      <c r="B221" s="19">
        <v>175963</v>
      </c>
      <c r="C221" s="19">
        <v>1222190380</v>
      </c>
      <c r="D221" s="20" t="s">
        <v>1179</v>
      </c>
      <c r="E221" s="20" t="s">
        <v>1180</v>
      </c>
      <c r="F221" s="20" t="s">
        <v>1181</v>
      </c>
      <c r="G221" s="20" t="s">
        <v>90</v>
      </c>
      <c r="H221" s="19" t="s">
        <v>1182</v>
      </c>
      <c r="I221" s="19" t="s">
        <v>378</v>
      </c>
      <c r="J221" s="19">
        <f t="shared" si="21"/>
        <v>64.172413793103445</v>
      </c>
      <c r="K221" s="20">
        <f t="shared" si="26"/>
        <v>6.4172413793103447</v>
      </c>
      <c r="L221" s="19" t="s">
        <v>1183</v>
      </c>
      <c r="M221" s="19" t="s">
        <v>398</v>
      </c>
      <c r="N221" s="19">
        <f t="shared" si="22"/>
        <v>59.083333333333336</v>
      </c>
      <c r="O221" s="19">
        <f t="shared" si="27"/>
        <v>11.816666666666668</v>
      </c>
      <c r="P221" s="28">
        <v>25</v>
      </c>
      <c r="Q221" s="29">
        <v>0</v>
      </c>
      <c r="R221" s="51">
        <v>0</v>
      </c>
      <c r="S221" s="51">
        <f t="shared" si="23"/>
        <v>0</v>
      </c>
      <c r="T221" s="52">
        <f t="shared" si="24"/>
        <v>25</v>
      </c>
      <c r="U221" s="29">
        <v>0</v>
      </c>
      <c r="V221" s="31" t="s">
        <v>393</v>
      </c>
      <c r="W221" s="31" t="e">
        <f t="shared" si="25"/>
        <v>#VALUE!</v>
      </c>
    </row>
    <row r="222" spans="1:23" ht="23.25">
      <c r="A222" s="19">
        <v>220</v>
      </c>
      <c r="B222" s="33">
        <v>176015</v>
      </c>
      <c r="C222" s="33">
        <v>1222190384</v>
      </c>
      <c r="D222" s="34" t="s">
        <v>1184</v>
      </c>
      <c r="E222" s="34" t="s">
        <v>1185</v>
      </c>
      <c r="F222" s="34" t="s">
        <v>1186</v>
      </c>
      <c r="G222" s="34" t="s">
        <v>52</v>
      </c>
      <c r="H222" s="33" t="s">
        <v>1187</v>
      </c>
      <c r="I222" s="33" t="s">
        <v>425</v>
      </c>
      <c r="J222" s="19">
        <f t="shared" si="21"/>
        <v>64.083333333333329</v>
      </c>
      <c r="K222" s="20">
        <f t="shared" si="26"/>
        <v>6.4083333333333332</v>
      </c>
      <c r="L222" s="33" t="s">
        <v>1188</v>
      </c>
      <c r="M222" s="33" t="s">
        <v>432</v>
      </c>
      <c r="N222" s="19">
        <f t="shared" si="22"/>
        <v>60</v>
      </c>
      <c r="O222" s="19">
        <f t="shared" si="27"/>
        <v>12</v>
      </c>
      <c r="P222" s="28">
        <v>25</v>
      </c>
      <c r="Q222" s="37">
        <v>0</v>
      </c>
      <c r="R222" s="51">
        <v>0</v>
      </c>
      <c r="S222" s="51">
        <f t="shared" si="23"/>
        <v>0</v>
      </c>
      <c r="T222" s="52">
        <f t="shared" si="24"/>
        <v>25</v>
      </c>
      <c r="U222" s="37">
        <v>5</v>
      </c>
      <c r="V222" s="38" t="s">
        <v>393</v>
      </c>
      <c r="W222" s="31" t="e">
        <f t="shared" si="25"/>
        <v>#VALUE!</v>
      </c>
    </row>
    <row r="223" spans="1:23" ht="23.25">
      <c r="A223" s="19">
        <v>221</v>
      </c>
      <c r="B223" s="33">
        <v>235998</v>
      </c>
      <c r="C223" s="33">
        <v>1222190386</v>
      </c>
      <c r="D223" s="34" t="s">
        <v>1189</v>
      </c>
      <c r="E223" s="34" t="s">
        <v>1190</v>
      </c>
      <c r="F223" s="34" t="s">
        <v>1191</v>
      </c>
      <c r="G223" s="34" t="s">
        <v>52</v>
      </c>
      <c r="H223" s="33" t="s">
        <v>721</v>
      </c>
      <c r="I223" s="33" t="s">
        <v>380</v>
      </c>
      <c r="J223" s="19">
        <f t="shared" si="21"/>
        <v>67.650000000000006</v>
      </c>
      <c r="K223" s="20">
        <f t="shared" si="26"/>
        <v>6.7650000000000006</v>
      </c>
      <c r="L223" s="33" t="s">
        <v>692</v>
      </c>
      <c r="M223" s="33" t="s">
        <v>380</v>
      </c>
      <c r="N223" s="19">
        <f t="shared" si="22"/>
        <v>63.35</v>
      </c>
      <c r="O223" s="19">
        <f t="shared" si="27"/>
        <v>12.670000000000002</v>
      </c>
      <c r="P223" s="28">
        <v>25</v>
      </c>
      <c r="Q223" s="37">
        <v>0</v>
      </c>
      <c r="R223" s="51">
        <v>0</v>
      </c>
      <c r="S223" s="51">
        <f t="shared" si="23"/>
        <v>0</v>
      </c>
      <c r="T223" s="52">
        <f t="shared" si="24"/>
        <v>25</v>
      </c>
      <c r="U223" s="37">
        <v>0</v>
      </c>
      <c r="V223" s="38" t="s">
        <v>393</v>
      </c>
      <c r="W223" s="31" t="e">
        <f t="shared" si="25"/>
        <v>#VALUE!</v>
      </c>
    </row>
    <row r="224" spans="1:23" ht="23.25">
      <c r="A224" s="19">
        <v>222</v>
      </c>
      <c r="B224" s="19">
        <v>236015</v>
      </c>
      <c r="C224" s="19">
        <v>1222190387</v>
      </c>
      <c r="D224" s="20" t="s">
        <v>335</v>
      </c>
      <c r="E224" s="20" t="s">
        <v>336</v>
      </c>
      <c r="F224" s="20" t="s">
        <v>337</v>
      </c>
      <c r="G224" s="20" t="s">
        <v>140</v>
      </c>
      <c r="H224" s="19" t="s">
        <v>1192</v>
      </c>
      <c r="I224" s="19" t="s">
        <v>425</v>
      </c>
      <c r="J224" s="19">
        <f t="shared" si="21"/>
        <v>76.166666666666671</v>
      </c>
      <c r="K224" s="20">
        <f t="shared" si="26"/>
        <v>7.6166666666666671</v>
      </c>
      <c r="L224" s="19" t="s">
        <v>1193</v>
      </c>
      <c r="M224" s="19" t="s">
        <v>380</v>
      </c>
      <c r="N224" s="19">
        <f t="shared" si="22"/>
        <v>76.45</v>
      </c>
      <c r="O224" s="19">
        <f t="shared" si="27"/>
        <v>15.290000000000001</v>
      </c>
      <c r="P224" s="28">
        <v>0</v>
      </c>
      <c r="Q224" s="29">
        <v>0</v>
      </c>
      <c r="R224" s="51" t="s">
        <v>59</v>
      </c>
      <c r="S224" s="51">
        <f t="shared" si="23"/>
        <v>23.400000000000002</v>
      </c>
      <c r="T224" s="52">
        <f t="shared" si="24"/>
        <v>23.400000000000002</v>
      </c>
      <c r="U224" s="29">
        <v>5</v>
      </c>
      <c r="V224" s="31" t="s">
        <v>393</v>
      </c>
      <c r="W224" s="31" t="e">
        <f t="shared" si="25"/>
        <v>#VALUE!</v>
      </c>
    </row>
    <row r="225" spans="1:23" ht="23.25">
      <c r="A225" s="19">
        <v>223</v>
      </c>
      <c r="B225" s="19">
        <v>236023</v>
      </c>
      <c r="C225" s="19">
        <v>1222190388</v>
      </c>
      <c r="D225" s="20" t="s">
        <v>340</v>
      </c>
      <c r="E225" s="20" t="s">
        <v>341</v>
      </c>
      <c r="F225" s="20" t="s">
        <v>200</v>
      </c>
      <c r="G225" s="20" t="s">
        <v>39</v>
      </c>
      <c r="H225" s="19" t="s">
        <v>1194</v>
      </c>
      <c r="I225" s="19" t="s">
        <v>462</v>
      </c>
      <c r="J225" s="19">
        <f t="shared" si="21"/>
        <v>60.111111111111114</v>
      </c>
      <c r="K225" s="20">
        <f t="shared" si="26"/>
        <v>6.011111111111112</v>
      </c>
      <c r="L225" s="19" t="s">
        <v>1195</v>
      </c>
      <c r="M225" s="19" t="s">
        <v>1196</v>
      </c>
      <c r="N225" s="19">
        <f t="shared" si="22"/>
        <v>76.5</v>
      </c>
      <c r="O225" s="19">
        <f t="shared" si="27"/>
        <v>15.3</v>
      </c>
      <c r="P225" s="28"/>
      <c r="Q225" s="29"/>
      <c r="R225" s="51" t="s">
        <v>160</v>
      </c>
      <c r="S225" s="51">
        <f t="shared" si="23"/>
        <v>23.9985</v>
      </c>
      <c r="T225" s="52">
        <f t="shared" si="24"/>
        <v>23.9985</v>
      </c>
      <c r="U225" s="29"/>
      <c r="V225" s="31" t="s">
        <v>393</v>
      </c>
      <c r="W225" s="31" t="e">
        <f t="shared" si="25"/>
        <v>#VALUE!</v>
      </c>
    </row>
    <row r="226" spans="1:23" ht="23.25">
      <c r="A226" s="19">
        <v>224</v>
      </c>
      <c r="B226" s="19">
        <v>236024</v>
      </c>
      <c r="C226" s="19">
        <v>1222190389</v>
      </c>
      <c r="D226" s="20" t="s">
        <v>1197</v>
      </c>
      <c r="E226" s="20" t="s">
        <v>1198</v>
      </c>
      <c r="F226" s="20" t="s">
        <v>22</v>
      </c>
      <c r="G226" s="20" t="s">
        <v>52</v>
      </c>
      <c r="H226" s="19" t="s">
        <v>1159</v>
      </c>
      <c r="I226" s="19" t="s">
        <v>378</v>
      </c>
      <c r="J226" s="19">
        <f t="shared" si="21"/>
        <v>80.931034482758619</v>
      </c>
      <c r="K226" s="20">
        <f t="shared" si="26"/>
        <v>8.0931034482758619</v>
      </c>
      <c r="L226" s="19" t="s">
        <v>798</v>
      </c>
      <c r="M226" s="19" t="s">
        <v>398</v>
      </c>
      <c r="N226" s="19">
        <f t="shared" si="22"/>
        <v>78.291666666666671</v>
      </c>
      <c r="O226" s="19">
        <f t="shared" si="27"/>
        <v>15.658333333333335</v>
      </c>
      <c r="P226" s="28">
        <v>25</v>
      </c>
      <c r="Q226" s="29">
        <v>0</v>
      </c>
      <c r="R226" s="51">
        <v>0</v>
      </c>
      <c r="S226" s="51">
        <f t="shared" si="23"/>
        <v>0</v>
      </c>
      <c r="T226" s="52">
        <f t="shared" si="24"/>
        <v>25</v>
      </c>
      <c r="U226" s="29">
        <v>0</v>
      </c>
      <c r="V226" s="31" t="s">
        <v>393</v>
      </c>
      <c r="W226" s="31" t="e">
        <f t="shared" si="25"/>
        <v>#VALUE!</v>
      </c>
    </row>
    <row r="228" spans="1:23" s="54" customFormat="1" ht="129.75" customHeight="1">
      <c r="A228" s="67" t="s">
        <v>1236</v>
      </c>
      <c r="B228" s="68"/>
      <c r="C228" s="68"/>
      <c r="D228" s="68"/>
      <c r="E228" s="68"/>
      <c r="F228" s="68"/>
      <c r="G228" s="68"/>
      <c r="H228" s="68"/>
      <c r="I228" s="68"/>
      <c r="J228" s="68"/>
      <c r="K228" s="68"/>
      <c r="L228" s="68"/>
      <c r="M228" s="68"/>
      <c r="N228" s="68"/>
      <c r="O228" s="68"/>
      <c r="P228" s="68"/>
      <c r="Q228" s="68"/>
      <c r="R228" s="68"/>
      <c r="S228" s="68"/>
      <c r="T228" s="68"/>
      <c r="U228" s="68"/>
      <c r="V228" s="68"/>
      <c r="W228" s="55"/>
    </row>
    <row r="229" spans="1:23" s="54" customFormat="1" ht="23.25" customHeight="1">
      <c r="A229" s="69" t="s">
        <v>1203</v>
      </c>
      <c r="B229" s="70"/>
      <c r="C229" s="70"/>
      <c r="D229" s="70"/>
      <c r="E229" s="70"/>
      <c r="F229" s="70"/>
      <c r="G229" s="70"/>
      <c r="H229" s="70"/>
      <c r="I229" s="70"/>
      <c r="J229" s="70"/>
      <c r="K229" s="70"/>
      <c r="L229" s="70"/>
      <c r="M229" s="70"/>
      <c r="N229" s="70"/>
      <c r="O229" s="70"/>
      <c r="P229" s="70"/>
      <c r="Q229" s="70"/>
      <c r="R229" s="70"/>
      <c r="S229" s="70"/>
      <c r="T229" s="70"/>
      <c r="U229" s="70"/>
      <c r="V229" s="70"/>
      <c r="W229" s="56"/>
    </row>
  </sheetData>
  <mergeCells count="3">
    <mergeCell ref="A1:W1"/>
    <mergeCell ref="A228:V228"/>
    <mergeCell ref="A229:V229"/>
  </mergeCells>
  <conditionalFormatting sqref="C3:C226">
    <cfRule type="duplicateValues" dxfId="7" priority="1"/>
  </conditionalFormatting>
  <pageMargins left="0.7" right="0.7" top="0.75" bottom="0.75" header="0.3" footer="0.3"/>
  <pageSetup scale="92" orientation="landscape" verticalDpi="0" r:id="rId1"/>
</worksheet>
</file>

<file path=xl/worksheets/sheet14.xml><?xml version="1.0" encoding="utf-8"?>
<worksheet xmlns="http://schemas.openxmlformats.org/spreadsheetml/2006/main" xmlns:r="http://schemas.openxmlformats.org/officeDocument/2006/relationships">
  <dimension ref="A1:W229"/>
  <sheetViews>
    <sheetView topLeftCell="A218" workbookViewId="0">
      <selection activeCell="W229" sqref="W229"/>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1" width="7" style="1" customWidth="1"/>
    <col min="12" max="12" width="5" style="1" customWidth="1"/>
    <col min="13" max="13" width="5.28515625" style="1" customWidth="1"/>
    <col min="14" max="14" width="7.5703125" style="1" customWidth="1"/>
    <col min="15" max="15" width="7.42578125" style="1" customWidth="1"/>
    <col min="16" max="16" width="4.140625" style="1" customWidth="1"/>
    <col min="17" max="17" width="4.85546875" style="1" customWidth="1"/>
    <col min="18" max="18" width="5.85546875" style="1" customWidth="1"/>
    <col min="19" max="19" width="4.85546875" style="1" customWidth="1"/>
    <col min="20" max="20" width="3.85546875" style="53" customWidth="1"/>
    <col min="21" max="21" width="5.7109375" style="53" customWidth="1"/>
    <col min="22" max="22" width="8.7109375" style="1" customWidth="1"/>
    <col min="23" max="16384" width="9.140625" style="1"/>
  </cols>
  <sheetData>
    <row r="1" spans="1:22" s="54" customFormat="1" ht="45.75" customHeight="1">
      <c r="A1" s="66" t="s">
        <v>1208</v>
      </c>
      <c r="B1" s="66"/>
      <c r="C1" s="66"/>
      <c r="D1" s="66"/>
      <c r="E1" s="66"/>
      <c r="F1" s="66"/>
      <c r="G1" s="66"/>
      <c r="H1" s="66"/>
      <c r="I1" s="66"/>
      <c r="J1" s="66"/>
      <c r="K1" s="66"/>
      <c r="L1" s="66"/>
      <c r="M1" s="66"/>
      <c r="N1" s="66"/>
      <c r="O1" s="66"/>
      <c r="P1" s="66"/>
      <c r="Q1" s="66"/>
      <c r="R1" s="66"/>
      <c r="S1" s="66"/>
      <c r="T1" s="66"/>
      <c r="U1" s="66"/>
      <c r="V1" s="66"/>
    </row>
    <row r="2" spans="1:22"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62" t="s">
        <v>1200</v>
      </c>
      <c r="T2" s="22" t="s">
        <v>17</v>
      </c>
      <c r="U2" s="23" t="s">
        <v>364</v>
      </c>
      <c r="V2" s="25" t="s">
        <v>366</v>
      </c>
    </row>
    <row r="3" spans="1:22" ht="23.25">
      <c r="A3" s="19">
        <v>1</v>
      </c>
      <c r="B3" s="19">
        <v>175772</v>
      </c>
      <c r="C3" s="19">
        <v>1222190001</v>
      </c>
      <c r="D3" s="20" t="s">
        <v>367</v>
      </c>
      <c r="E3" s="20" t="s">
        <v>368</v>
      </c>
      <c r="F3" s="20" t="s">
        <v>369</v>
      </c>
      <c r="G3" s="20" t="s">
        <v>39</v>
      </c>
      <c r="H3" s="19" t="s">
        <v>370</v>
      </c>
      <c r="I3" s="19" t="s">
        <v>371</v>
      </c>
      <c r="J3" s="19">
        <f>(H3*100)/I3</f>
        <v>86.13333333333334</v>
      </c>
      <c r="K3" s="20">
        <f>0.1*J3</f>
        <v>8.6133333333333351</v>
      </c>
      <c r="L3" s="19" t="s">
        <v>372</v>
      </c>
      <c r="M3" s="19" t="s">
        <v>373</v>
      </c>
      <c r="N3" s="19">
        <f>(L3*100)/M3</f>
        <v>76.711111111111109</v>
      </c>
      <c r="O3" s="19">
        <f>0.2*N3</f>
        <v>15.342222222222222</v>
      </c>
      <c r="P3" s="28">
        <v>25</v>
      </c>
      <c r="Q3" s="29">
        <v>0</v>
      </c>
      <c r="R3" s="51">
        <v>0</v>
      </c>
      <c r="S3" s="63">
        <f>R3*0.45</f>
        <v>0</v>
      </c>
      <c r="T3" s="30">
        <f>MAX(P3,Q3,R3,S3)</f>
        <v>25</v>
      </c>
      <c r="U3" s="64">
        <v>6</v>
      </c>
      <c r="V3" s="31">
        <f>U3+T3+O3+K3</f>
        <v>54.955555555555556</v>
      </c>
    </row>
    <row r="4" spans="1:22" ht="23.25">
      <c r="A4" s="19">
        <v>2</v>
      </c>
      <c r="B4" s="33">
        <v>159763</v>
      </c>
      <c r="C4" s="33">
        <v>1222190010</v>
      </c>
      <c r="D4" s="34" t="s">
        <v>25</v>
      </c>
      <c r="E4" s="34" t="s">
        <v>26</v>
      </c>
      <c r="F4" s="34" t="s">
        <v>27</v>
      </c>
      <c r="G4" s="34" t="s">
        <v>28</v>
      </c>
      <c r="H4" s="33" t="s">
        <v>374</v>
      </c>
      <c r="I4" s="33" t="s">
        <v>375</v>
      </c>
      <c r="J4" s="19">
        <f t="shared" ref="J4:J67" si="0">(H4*100)/I4</f>
        <v>74.222222222222229</v>
      </c>
      <c r="K4" s="20">
        <f t="shared" ref="K4:K67" si="1">0.1*J4</f>
        <v>7.4222222222222234</v>
      </c>
      <c r="L4" s="33" t="s">
        <v>376</v>
      </c>
      <c r="M4" s="33" t="s">
        <v>373</v>
      </c>
      <c r="N4" s="19">
        <f t="shared" ref="N4:N67" si="2">(L4*100)/M4</f>
        <v>68.711111111111109</v>
      </c>
      <c r="O4" s="19">
        <f t="shared" ref="O4:O67" si="3">0.2*N4</f>
        <v>13.742222222222223</v>
      </c>
      <c r="P4" s="36">
        <v>0</v>
      </c>
      <c r="Q4" s="37">
        <v>0</v>
      </c>
      <c r="R4" s="51" t="s">
        <v>31</v>
      </c>
      <c r="S4" s="63">
        <f t="shared" ref="S4:S67" si="4">R4*0.45</f>
        <v>28.8</v>
      </c>
      <c r="T4" s="30">
        <f t="shared" ref="T4:T67" si="5">MAX(P4,Q4,R4,S4)</f>
        <v>28.8</v>
      </c>
      <c r="U4" s="65">
        <v>8.7142857142857135</v>
      </c>
      <c r="V4" s="31">
        <f t="shared" ref="V4:V67" si="6">U4+T4+O4+K4</f>
        <v>58.678730158730161</v>
      </c>
    </row>
    <row r="5" spans="1:22" ht="23.25">
      <c r="A5" s="19">
        <v>3</v>
      </c>
      <c r="B5" s="19">
        <v>163710</v>
      </c>
      <c r="C5" s="19">
        <v>1222190011</v>
      </c>
      <c r="D5" s="20" t="s">
        <v>25</v>
      </c>
      <c r="E5" s="20" t="s">
        <v>32</v>
      </c>
      <c r="F5" s="20" t="s">
        <v>33</v>
      </c>
      <c r="G5" s="20" t="s">
        <v>28</v>
      </c>
      <c r="H5" s="19" t="s">
        <v>377</v>
      </c>
      <c r="I5" s="19" t="s">
        <v>378</v>
      </c>
      <c r="J5" s="19">
        <f t="shared" si="0"/>
        <v>50</v>
      </c>
      <c r="K5" s="20">
        <f t="shared" si="1"/>
        <v>5</v>
      </c>
      <c r="L5" s="19" t="s">
        <v>379</v>
      </c>
      <c r="M5" s="19" t="s">
        <v>380</v>
      </c>
      <c r="N5" s="19">
        <f t="shared" si="2"/>
        <v>61.15</v>
      </c>
      <c r="O5" s="19">
        <f t="shared" si="3"/>
        <v>12.23</v>
      </c>
      <c r="P5" s="28">
        <v>0</v>
      </c>
      <c r="Q5" s="29">
        <v>0</v>
      </c>
      <c r="R5" s="51" t="s">
        <v>35</v>
      </c>
      <c r="S5" s="63">
        <f t="shared" si="4"/>
        <v>27.598500000000001</v>
      </c>
      <c r="T5" s="30">
        <f t="shared" si="5"/>
        <v>27.598500000000001</v>
      </c>
      <c r="U5" s="64">
        <v>5.2857142857142856</v>
      </c>
      <c r="V5" s="31">
        <f t="shared" si="6"/>
        <v>50.114214285714283</v>
      </c>
    </row>
    <row r="6" spans="1:22" ht="23.25">
      <c r="A6" s="19">
        <v>4</v>
      </c>
      <c r="B6" s="19">
        <v>160530</v>
      </c>
      <c r="C6" s="19">
        <v>1222190012</v>
      </c>
      <c r="D6" s="20" t="s">
        <v>381</v>
      </c>
      <c r="E6" s="20" t="s">
        <v>382</v>
      </c>
      <c r="F6" s="20" t="s">
        <v>383</v>
      </c>
      <c r="G6" s="20" t="s">
        <v>23</v>
      </c>
      <c r="H6" s="19" t="s">
        <v>384</v>
      </c>
      <c r="I6" s="19" t="s">
        <v>385</v>
      </c>
      <c r="J6" s="19">
        <f t="shared" si="0"/>
        <v>73.615384615384613</v>
      </c>
      <c r="K6" s="20">
        <f t="shared" si="1"/>
        <v>7.361538461538462</v>
      </c>
      <c r="L6" s="19">
        <v>572</v>
      </c>
      <c r="M6" s="19">
        <v>1000</v>
      </c>
      <c r="N6" s="19">
        <f t="shared" si="2"/>
        <v>57.2</v>
      </c>
      <c r="O6" s="19">
        <f t="shared" si="3"/>
        <v>11.440000000000001</v>
      </c>
      <c r="P6" s="28">
        <v>25</v>
      </c>
      <c r="Q6" s="29">
        <v>0</v>
      </c>
      <c r="R6" s="51">
        <v>0</v>
      </c>
      <c r="S6" s="63">
        <f t="shared" si="4"/>
        <v>0</v>
      </c>
      <c r="T6" s="30">
        <f t="shared" si="5"/>
        <v>25</v>
      </c>
      <c r="U6" s="64">
        <v>6.5714285714285712</v>
      </c>
      <c r="V6" s="31">
        <f t="shared" si="6"/>
        <v>50.372967032967026</v>
      </c>
    </row>
    <row r="7" spans="1:22" ht="23.25">
      <c r="A7" s="19">
        <v>5</v>
      </c>
      <c r="B7" s="19">
        <v>164457</v>
      </c>
      <c r="C7" s="19">
        <v>1222190013</v>
      </c>
      <c r="D7" s="20" t="s">
        <v>387</v>
      </c>
      <c r="E7" s="20" t="s">
        <v>388</v>
      </c>
      <c r="F7" s="20" t="s">
        <v>389</v>
      </c>
      <c r="G7" s="20" t="s">
        <v>52</v>
      </c>
      <c r="H7" s="19" t="s">
        <v>390</v>
      </c>
      <c r="I7" s="19" t="s">
        <v>375</v>
      </c>
      <c r="J7" s="19">
        <f t="shared" si="0"/>
        <v>65.460317460317455</v>
      </c>
      <c r="K7" s="20">
        <f t="shared" si="1"/>
        <v>6.5460317460317459</v>
      </c>
      <c r="L7" s="19" t="s">
        <v>391</v>
      </c>
      <c r="M7" s="19" t="s">
        <v>392</v>
      </c>
      <c r="N7" s="19">
        <f t="shared" si="2"/>
        <v>62</v>
      </c>
      <c r="O7" s="19">
        <f t="shared" si="3"/>
        <v>12.4</v>
      </c>
      <c r="P7" s="28">
        <v>0</v>
      </c>
      <c r="Q7" s="29">
        <v>0</v>
      </c>
      <c r="R7" s="51">
        <v>0</v>
      </c>
      <c r="S7" s="63">
        <f t="shared" si="4"/>
        <v>0</v>
      </c>
      <c r="T7" s="30">
        <f t="shared" si="5"/>
        <v>0</v>
      </c>
      <c r="U7" s="64" t="s">
        <v>393</v>
      </c>
      <c r="V7" s="31" t="e">
        <f t="shared" si="6"/>
        <v>#VALUE!</v>
      </c>
    </row>
    <row r="8" spans="1:22" ht="23.25">
      <c r="A8" s="19">
        <v>6</v>
      </c>
      <c r="B8" s="19">
        <v>160395</v>
      </c>
      <c r="C8" s="19">
        <v>1222190014</v>
      </c>
      <c r="D8" s="20" t="s">
        <v>394</v>
      </c>
      <c r="E8" s="20" t="s">
        <v>395</v>
      </c>
      <c r="F8" s="20" t="s">
        <v>396</v>
      </c>
      <c r="G8" s="20" t="s">
        <v>52</v>
      </c>
      <c r="H8" s="19" t="s">
        <v>397</v>
      </c>
      <c r="I8" s="19" t="s">
        <v>398</v>
      </c>
      <c r="J8" s="19">
        <f t="shared" si="0"/>
        <v>68.125</v>
      </c>
      <c r="K8" s="20">
        <f t="shared" si="1"/>
        <v>6.8125</v>
      </c>
      <c r="L8" s="19" t="s">
        <v>399</v>
      </c>
      <c r="M8" s="19" t="s">
        <v>398</v>
      </c>
      <c r="N8" s="19">
        <f t="shared" si="2"/>
        <v>73.208333333333329</v>
      </c>
      <c r="O8" s="19">
        <f t="shared" si="3"/>
        <v>14.641666666666666</v>
      </c>
      <c r="P8" s="28"/>
      <c r="Q8" s="29"/>
      <c r="R8" s="51" t="s">
        <v>59</v>
      </c>
      <c r="S8" s="63">
        <f t="shared" si="4"/>
        <v>23.400000000000002</v>
      </c>
      <c r="T8" s="30">
        <f t="shared" si="5"/>
        <v>23.400000000000002</v>
      </c>
      <c r="U8" s="64">
        <v>5.2857142857142856</v>
      </c>
      <c r="V8" s="31">
        <f t="shared" si="6"/>
        <v>50.139880952380949</v>
      </c>
    </row>
    <row r="9" spans="1:22" ht="23.25">
      <c r="A9" s="19">
        <v>7</v>
      </c>
      <c r="B9" s="19">
        <v>160029</v>
      </c>
      <c r="C9" s="19">
        <v>1222190015</v>
      </c>
      <c r="D9" s="20" t="s">
        <v>400</v>
      </c>
      <c r="E9" s="20" t="s">
        <v>401</v>
      </c>
      <c r="F9" s="20" t="s">
        <v>402</v>
      </c>
      <c r="G9" s="20" t="s">
        <v>23</v>
      </c>
      <c r="H9" s="19" t="s">
        <v>403</v>
      </c>
      <c r="I9" s="19" t="s">
        <v>385</v>
      </c>
      <c r="J9" s="19">
        <f t="shared" si="0"/>
        <v>83.307692307692307</v>
      </c>
      <c r="K9" s="20">
        <f t="shared" si="1"/>
        <v>8.3307692307692314</v>
      </c>
      <c r="L9" s="19" t="s">
        <v>404</v>
      </c>
      <c r="M9" s="19" t="s">
        <v>405</v>
      </c>
      <c r="N9" s="19">
        <f t="shared" si="2"/>
        <v>50.8125</v>
      </c>
      <c r="O9" s="19">
        <f t="shared" si="3"/>
        <v>10.162500000000001</v>
      </c>
      <c r="P9" s="28">
        <v>25</v>
      </c>
      <c r="Q9" s="29">
        <v>0</v>
      </c>
      <c r="R9" s="51">
        <v>0</v>
      </c>
      <c r="S9" s="63">
        <f t="shared" si="4"/>
        <v>0</v>
      </c>
      <c r="T9" s="30">
        <f t="shared" si="5"/>
        <v>25</v>
      </c>
      <c r="U9" s="64">
        <v>6.7142857142857144</v>
      </c>
      <c r="V9" s="31">
        <f t="shared" si="6"/>
        <v>50.207554945054952</v>
      </c>
    </row>
    <row r="10" spans="1:22" ht="23.25">
      <c r="A10" s="19">
        <v>8</v>
      </c>
      <c r="B10" s="19">
        <v>159881</v>
      </c>
      <c r="C10" s="19">
        <v>1222190016</v>
      </c>
      <c r="D10" s="20" t="s">
        <v>36</v>
      </c>
      <c r="E10" s="20" t="s">
        <v>37</v>
      </c>
      <c r="F10" s="20" t="s">
        <v>38</v>
      </c>
      <c r="G10" s="20" t="s">
        <v>39</v>
      </c>
      <c r="H10" s="19" t="s">
        <v>406</v>
      </c>
      <c r="I10" s="19" t="s">
        <v>407</v>
      </c>
      <c r="J10" s="19">
        <f t="shared" si="0"/>
        <v>66.545454545454547</v>
      </c>
      <c r="K10" s="20">
        <f t="shared" si="1"/>
        <v>6.6545454545454552</v>
      </c>
      <c r="L10" s="19" t="s">
        <v>408</v>
      </c>
      <c r="M10" s="19" t="s">
        <v>380</v>
      </c>
      <c r="N10" s="19">
        <f t="shared" si="2"/>
        <v>62.9</v>
      </c>
      <c r="O10" s="19">
        <f t="shared" si="3"/>
        <v>12.58</v>
      </c>
      <c r="P10" s="28"/>
      <c r="Q10" s="29"/>
      <c r="R10" s="51" t="s">
        <v>42</v>
      </c>
      <c r="S10" s="63">
        <f t="shared" si="4"/>
        <v>24.601500000000001</v>
      </c>
      <c r="T10" s="30">
        <f t="shared" si="5"/>
        <v>24.601500000000001</v>
      </c>
      <c r="U10" s="64" t="s">
        <v>393</v>
      </c>
      <c r="V10" s="31" t="e">
        <f t="shared" si="6"/>
        <v>#VALUE!</v>
      </c>
    </row>
    <row r="11" spans="1:22" ht="23.25">
      <c r="A11" s="19">
        <v>9</v>
      </c>
      <c r="B11" s="33">
        <v>163627</v>
      </c>
      <c r="C11" s="33">
        <v>1222190017</v>
      </c>
      <c r="D11" s="34" t="s">
        <v>43</v>
      </c>
      <c r="E11" s="34" t="s">
        <v>44</v>
      </c>
      <c r="F11" s="34" t="s">
        <v>45</v>
      </c>
      <c r="G11" s="34" t="s">
        <v>23</v>
      </c>
      <c r="H11" s="33" t="s">
        <v>409</v>
      </c>
      <c r="I11" s="33" t="s">
        <v>378</v>
      </c>
      <c r="J11" s="19">
        <f t="shared" si="0"/>
        <v>69.034482758620683</v>
      </c>
      <c r="K11" s="20">
        <f t="shared" si="1"/>
        <v>6.9034482758620683</v>
      </c>
      <c r="L11" s="33" t="s">
        <v>410</v>
      </c>
      <c r="M11" s="33" t="s">
        <v>373</v>
      </c>
      <c r="N11" s="19">
        <f t="shared" si="2"/>
        <v>65.644444444444446</v>
      </c>
      <c r="O11" s="19">
        <f t="shared" si="3"/>
        <v>13.128888888888889</v>
      </c>
      <c r="P11" s="36">
        <v>0</v>
      </c>
      <c r="Q11" s="37">
        <v>0</v>
      </c>
      <c r="R11" s="51" t="s">
        <v>48</v>
      </c>
      <c r="S11" s="63">
        <f t="shared" si="4"/>
        <v>22.801500000000001</v>
      </c>
      <c r="T11" s="30">
        <f t="shared" si="5"/>
        <v>22.801500000000001</v>
      </c>
      <c r="U11" s="65">
        <v>5.1428571428571432</v>
      </c>
      <c r="V11" s="31">
        <f t="shared" si="6"/>
        <v>47.976694307608099</v>
      </c>
    </row>
    <row r="12" spans="1:22" ht="23.25">
      <c r="A12" s="19">
        <v>10</v>
      </c>
      <c r="B12" s="19">
        <v>160579</v>
      </c>
      <c r="C12" s="19">
        <v>1222190018</v>
      </c>
      <c r="D12" s="20" t="s">
        <v>49</v>
      </c>
      <c r="E12" s="20" t="s">
        <v>50</v>
      </c>
      <c r="F12" s="20" t="s">
        <v>51</v>
      </c>
      <c r="G12" s="20" t="s">
        <v>52</v>
      </c>
      <c r="H12" s="19" t="s">
        <v>411</v>
      </c>
      <c r="I12" s="19" t="s">
        <v>378</v>
      </c>
      <c r="J12" s="19">
        <f t="shared" si="0"/>
        <v>74.068965517241381</v>
      </c>
      <c r="K12" s="20">
        <f t="shared" si="1"/>
        <v>7.4068965517241381</v>
      </c>
      <c r="L12" s="19" t="s">
        <v>412</v>
      </c>
      <c r="M12" s="19" t="s">
        <v>380</v>
      </c>
      <c r="N12" s="19">
        <f t="shared" si="2"/>
        <v>76.650000000000006</v>
      </c>
      <c r="O12" s="19">
        <f t="shared" si="3"/>
        <v>15.330000000000002</v>
      </c>
      <c r="P12" s="28">
        <v>25</v>
      </c>
      <c r="Q12" s="29">
        <v>0</v>
      </c>
      <c r="R12" s="51" t="s">
        <v>54</v>
      </c>
      <c r="S12" s="63">
        <f t="shared" si="4"/>
        <v>25.2</v>
      </c>
      <c r="T12" s="30">
        <f t="shared" si="5"/>
        <v>25.2</v>
      </c>
      <c r="U12" s="64">
        <v>6.5714285714285712</v>
      </c>
      <c r="V12" s="31">
        <f t="shared" si="6"/>
        <v>54.508325123152709</v>
      </c>
    </row>
    <row r="13" spans="1:22" ht="23.25">
      <c r="A13" s="19">
        <v>11</v>
      </c>
      <c r="B13" s="33">
        <v>161530</v>
      </c>
      <c r="C13" s="33">
        <v>1222190020</v>
      </c>
      <c r="D13" s="34" t="s">
        <v>413</v>
      </c>
      <c r="E13" s="34" t="s">
        <v>414</v>
      </c>
      <c r="F13" s="34" t="s">
        <v>415</v>
      </c>
      <c r="G13" s="34" t="s">
        <v>28</v>
      </c>
      <c r="H13" s="33" t="s">
        <v>416</v>
      </c>
      <c r="I13" s="33" t="s">
        <v>378</v>
      </c>
      <c r="J13" s="19">
        <f t="shared" si="0"/>
        <v>89.206896551724142</v>
      </c>
      <c r="K13" s="20">
        <f t="shared" si="1"/>
        <v>8.9206896551724153</v>
      </c>
      <c r="L13" s="33">
        <v>1653</v>
      </c>
      <c r="M13" s="33" t="s">
        <v>380</v>
      </c>
      <c r="N13" s="19">
        <f t="shared" si="2"/>
        <v>82.65</v>
      </c>
      <c r="O13" s="19">
        <f>0.2*N13</f>
        <v>16.53</v>
      </c>
      <c r="P13" s="36">
        <v>0</v>
      </c>
      <c r="Q13" s="37">
        <v>0</v>
      </c>
      <c r="R13" s="51" t="s">
        <v>54</v>
      </c>
      <c r="S13" s="63">
        <f t="shared" si="4"/>
        <v>25.2</v>
      </c>
      <c r="T13" s="30">
        <f t="shared" si="5"/>
        <v>25.2</v>
      </c>
      <c r="U13" s="65">
        <v>5</v>
      </c>
      <c r="V13" s="31">
        <f t="shared" si="6"/>
        <v>55.650689655172421</v>
      </c>
    </row>
    <row r="14" spans="1:22" ht="34.5">
      <c r="A14" s="19">
        <v>12</v>
      </c>
      <c r="B14" s="33">
        <v>163988</v>
      </c>
      <c r="C14" s="33">
        <v>1222190021</v>
      </c>
      <c r="D14" s="34" t="s">
        <v>413</v>
      </c>
      <c r="E14" s="34" t="s">
        <v>417</v>
      </c>
      <c r="F14" s="34" t="s">
        <v>418</v>
      </c>
      <c r="G14" s="34" t="s">
        <v>140</v>
      </c>
      <c r="H14" s="33" t="s">
        <v>419</v>
      </c>
      <c r="I14" s="33" t="s">
        <v>375</v>
      </c>
      <c r="J14" s="19">
        <f t="shared" si="0"/>
        <v>82.063492063492063</v>
      </c>
      <c r="K14" s="20">
        <f t="shared" si="1"/>
        <v>8.2063492063492074</v>
      </c>
      <c r="L14" s="33" t="s">
        <v>420</v>
      </c>
      <c r="M14" s="33" t="s">
        <v>380</v>
      </c>
      <c r="N14" s="19">
        <f t="shared" si="2"/>
        <v>85.5</v>
      </c>
      <c r="O14" s="19">
        <f t="shared" si="3"/>
        <v>17.100000000000001</v>
      </c>
      <c r="P14" s="36">
        <v>0</v>
      </c>
      <c r="Q14" s="37">
        <v>0</v>
      </c>
      <c r="R14" s="51" t="s">
        <v>160</v>
      </c>
      <c r="S14" s="63">
        <f t="shared" si="4"/>
        <v>23.9985</v>
      </c>
      <c r="T14" s="30">
        <f t="shared" si="5"/>
        <v>23.9985</v>
      </c>
      <c r="U14" s="65">
        <v>5.4285714285714288</v>
      </c>
      <c r="V14" s="31">
        <f t="shared" si="6"/>
        <v>54.733420634920641</v>
      </c>
    </row>
    <row r="15" spans="1:22" ht="23.25">
      <c r="A15" s="19">
        <v>13</v>
      </c>
      <c r="B15" s="33">
        <v>165040</v>
      </c>
      <c r="C15" s="33">
        <v>1222190025</v>
      </c>
      <c r="D15" s="34" t="s">
        <v>421</v>
      </c>
      <c r="E15" s="34" t="s">
        <v>422</v>
      </c>
      <c r="F15" s="34" t="s">
        <v>423</v>
      </c>
      <c r="G15" s="34" t="s">
        <v>52</v>
      </c>
      <c r="H15" s="33" t="s">
        <v>424</v>
      </c>
      <c r="I15" s="33" t="s">
        <v>425</v>
      </c>
      <c r="J15" s="19">
        <f t="shared" si="0"/>
        <v>66.916666666666671</v>
      </c>
      <c r="K15" s="20">
        <f t="shared" si="1"/>
        <v>6.6916666666666673</v>
      </c>
      <c r="L15" s="33" t="s">
        <v>426</v>
      </c>
      <c r="M15" s="33" t="s">
        <v>380</v>
      </c>
      <c r="N15" s="19">
        <f t="shared" si="2"/>
        <v>73.650000000000006</v>
      </c>
      <c r="O15" s="19">
        <f t="shared" si="3"/>
        <v>14.730000000000002</v>
      </c>
      <c r="P15" s="36">
        <v>0</v>
      </c>
      <c r="Q15" s="37">
        <v>30</v>
      </c>
      <c r="R15" s="51">
        <v>0</v>
      </c>
      <c r="S15" s="63">
        <f t="shared" si="4"/>
        <v>0</v>
      </c>
      <c r="T15" s="30">
        <f t="shared" si="5"/>
        <v>30</v>
      </c>
      <c r="U15" s="65" t="s">
        <v>393</v>
      </c>
      <c r="V15" s="31" t="e">
        <f t="shared" si="6"/>
        <v>#VALUE!</v>
      </c>
    </row>
    <row r="16" spans="1:22" ht="23.25">
      <c r="A16" s="19">
        <v>14</v>
      </c>
      <c r="B16" s="33">
        <v>163206</v>
      </c>
      <c r="C16" s="33">
        <v>1222190026</v>
      </c>
      <c r="D16" s="34" t="s">
        <v>427</v>
      </c>
      <c r="E16" s="34" t="s">
        <v>428</v>
      </c>
      <c r="F16" s="34" t="s">
        <v>429</v>
      </c>
      <c r="G16" s="34" t="s">
        <v>52</v>
      </c>
      <c r="H16" s="33" t="s">
        <v>430</v>
      </c>
      <c r="I16" s="33" t="s">
        <v>425</v>
      </c>
      <c r="J16" s="19">
        <f t="shared" si="0"/>
        <v>75.166666666666671</v>
      </c>
      <c r="K16" s="20">
        <f t="shared" si="1"/>
        <v>7.5166666666666675</v>
      </c>
      <c r="L16" s="33" t="s">
        <v>431</v>
      </c>
      <c r="M16" s="33" t="s">
        <v>432</v>
      </c>
      <c r="N16" s="19">
        <f t="shared" si="2"/>
        <v>71.900000000000006</v>
      </c>
      <c r="O16" s="19">
        <f t="shared" si="3"/>
        <v>14.380000000000003</v>
      </c>
      <c r="P16" s="36">
        <v>25</v>
      </c>
      <c r="Q16" s="37">
        <v>0</v>
      </c>
      <c r="R16" s="51">
        <v>0</v>
      </c>
      <c r="S16" s="63">
        <f t="shared" si="4"/>
        <v>0</v>
      </c>
      <c r="T16" s="30">
        <f t="shared" si="5"/>
        <v>25</v>
      </c>
      <c r="U16" s="65">
        <v>6.2857142857142856</v>
      </c>
      <c r="V16" s="31">
        <f t="shared" si="6"/>
        <v>53.182380952380953</v>
      </c>
    </row>
    <row r="17" spans="1:22" ht="23.25">
      <c r="A17" s="19">
        <v>15</v>
      </c>
      <c r="B17" s="19">
        <v>175697</v>
      </c>
      <c r="C17" s="19">
        <v>1222190029</v>
      </c>
      <c r="D17" s="20" t="s">
        <v>433</v>
      </c>
      <c r="E17" s="20" t="s">
        <v>434</v>
      </c>
      <c r="F17" s="20" t="s">
        <v>435</v>
      </c>
      <c r="G17" s="20" t="s">
        <v>140</v>
      </c>
      <c r="H17" s="19" t="s">
        <v>436</v>
      </c>
      <c r="I17" s="19" t="s">
        <v>378</v>
      </c>
      <c r="J17" s="19">
        <f t="shared" si="0"/>
        <v>82.310344827586206</v>
      </c>
      <c r="K17" s="20">
        <f t="shared" si="1"/>
        <v>8.2310344827586217</v>
      </c>
      <c r="L17" s="19" t="s">
        <v>437</v>
      </c>
      <c r="M17" s="19" t="s">
        <v>405</v>
      </c>
      <c r="N17" s="19">
        <f t="shared" si="2"/>
        <v>67.4375</v>
      </c>
      <c r="O17" s="19">
        <f t="shared" si="3"/>
        <v>13.487500000000001</v>
      </c>
      <c r="P17" s="28">
        <v>25</v>
      </c>
      <c r="Q17" s="29">
        <v>0</v>
      </c>
      <c r="R17" s="51">
        <v>0</v>
      </c>
      <c r="S17" s="63">
        <f t="shared" si="4"/>
        <v>0</v>
      </c>
      <c r="T17" s="30">
        <f t="shared" si="5"/>
        <v>25</v>
      </c>
      <c r="U17" s="64">
        <v>6.8571428571428568</v>
      </c>
      <c r="V17" s="31">
        <f t="shared" si="6"/>
        <v>53.575677339901482</v>
      </c>
    </row>
    <row r="18" spans="1:22" ht="23.25">
      <c r="A18" s="19">
        <v>16</v>
      </c>
      <c r="B18" s="33">
        <v>164308</v>
      </c>
      <c r="C18" s="33">
        <v>1222190033</v>
      </c>
      <c r="D18" s="34" t="s">
        <v>438</v>
      </c>
      <c r="E18" s="34" t="s">
        <v>439</v>
      </c>
      <c r="F18" s="34" t="s">
        <v>440</v>
      </c>
      <c r="G18" s="34" t="s">
        <v>28</v>
      </c>
      <c r="H18" s="33"/>
      <c r="I18" s="33"/>
      <c r="J18" s="19">
        <v>0</v>
      </c>
      <c r="K18" s="20">
        <f t="shared" si="1"/>
        <v>0</v>
      </c>
      <c r="L18" s="33" t="s">
        <v>386</v>
      </c>
      <c r="M18" s="33" t="s">
        <v>386</v>
      </c>
      <c r="N18" s="19">
        <v>0</v>
      </c>
      <c r="O18" s="19">
        <f t="shared" si="3"/>
        <v>0</v>
      </c>
      <c r="P18" s="36">
        <v>25</v>
      </c>
      <c r="Q18" s="37">
        <v>5</v>
      </c>
      <c r="R18" s="51">
        <v>0</v>
      </c>
      <c r="S18" s="63">
        <f t="shared" si="4"/>
        <v>0</v>
      </c>
      <c r="T18" s="30">
        <f t="shared" si="5"/>
        <v>25</v>
      </c>
      <c r="U18" s="65" t="s">
        <v>393</v>
      </c>
      <c r="V18" s="31" t="e">
        <f t="shared" si="6"/>
        <v>#VALUE!</v>
      </c>
    </row>
    <row r="19" spans="1:22" ht="23.25">
      <c r="A19" s="19">
        <v>17</v>
      </c>
      <c r="B19" s="33">
        <v>164815</v>
      </c>
      <c r="C19" s="33">
        <v>1222190034</v>
      </c>
      <c r="D19" s="34" t="s">
        <v>441</v>
      </c>
      <c r="E19" s="34" t="s">
        <v>442</v>
      </c>
      <c r="F19" s="34" t="s">
        <v>443</v>
      </c>
      <c r="G19" s="34" t="s">
        <v>52</v>
      </c>
      <c r="H19" s="33" t="s">
        <v>444</v>
      </c>
      <c r="I19" s="33" t="s">
        <v>378</v>
      </c>
      <c r="J19" s="19">
        <f t="shared" si="0"/>
        <v>75.965517241379317</v>
      </c>
      <c r="K19" s="20">
        <f t="shared" si="1"/>
        <v>7.5965517241379317</v>
      </c>
      <c r="L19" s="33" t="s">
        <v>445</v>
      </c>
      <c r="M19" s="33" t="s">
        <v>446</v>
      </c>
      <c r="N19" s="19">
        <f t="shared" si="2"/>
        <v>84.870689655172413</v>
      </c>
      <c r="O19" s="19">
        <f t="shared" si="3"/>
        <v>16.974137931034484</v>
      </c>
      <c r="P19" s="36"/>
      <c r="Q19" s="37"/>
      <c r="R19" s="51" t="s">
        <v>82</v>
      </c>
      <c r="S19" s="63">
        <f t="shared" si="4"/>
        <v>27</v>
      </c>
      <c r="T19" s="30">
        <f t="shared" si="5"/>
        <v>27</v>
      </c>
      <c r="U19" s="65" t="s">
        <v>393</v>
      </c>
      <c r="V19" s="31" t="e">
        <f t="shared" si="6"/>
        <v>#VALUE!</v>
      </c>
    </row>
    <row r="20" spans="1:22" ht="23.25">
      <c r="A20" s="19">
        <v>18</v>
      </c>
      <c r="B20" s="33">
        <v>162854</v>
      </c>
      <c r="C20" s="33">
        <v>1222190035</v>
      </c>
      <c r="D20" s="34" t="s">
        <v>447</v>
      </c>
      <c r="E20" s="34" t="s">
        <v>448</v>
      </c>
      <c r="F20" s="34" t="s">
        <v>449</v>
      </c>
      <c r="G20" s="34" t="s">
        <v>52</v>
      </c>
      <c r="H20" s="33" t="s">
        <v>450</v>
      </c>
      <c r="I20" s="33" t="s">
        <v>451</v>
      </c>
      <c r="J20" s="19">
        <f t="shared" si="0"/>
        <v>91.384615384615387</v>
      </c>
      <c r="K20" s="20">
        <f t="shared" si="1"/>
        <v>9.1384615384615397</v>
      </c>
      <c r="L20" s="33" t="s">
        <v>452</v>
      </c>
      <c r="M20" s="33" t="s">
        <v>380</v>
      </c>
      <c r="N20" s="19">
        <f t="shared" si="2"/>
        <v>65.2</v>
      </c>
      <c r="O20" s="19">
        <f t="shared" si="3"/>
        <v>13.040000000000001</v>
      </c>
      <c r="P20" s="36">
        <v>25</v>
      </c>
      <c r="Q20" s="37">
        <v>0</v>
      </c>
      <c r="R20" s="51">
        <v>0</v>
      </c>
      <c r="S20" s="63">
        <f t="shared" si="4"/>
        <v>0</v>
      </c>
      <c r="T20" s="30">
        <f t="shared" si="5"/>
        <v>25</v>
      </c>
      <c r="U20" s="65">
        <v>8.5714285714285712</v>
      </c>
      <c r="V20" s="31">
        <f t="shared" si="6"/>
        <v>55.74989010989011</v>
      </c>
    </row>
    <row r="21" spans="1:22" ht="23.25">
      <c r="A21" s="19">
        <v>19</v>
      </c>
      <c r="B21" s="19">
        <v>160031</v>
      </c>
      <c r="C21" s="19">
        <v>1222190036</v>
      </c>
      <c r="D21" s="20" t="s">
        <v>453</v>
      </c>
      <c r="E21" s="20" t="s">
        <v>454</v>
      </c>
      <c r="F21" s="20" t="s">
        <v>455</v>
      </c>
      <c r="G21" s="20" t="s">
        <v>52</v>
      </c>
      <c r="H21" s="19" t="s">
        <v>456</v>
      </c>
      <c r="I21" s="19" t="s">
        <v>378</v>
      </c>
      <c r="J21" s="19">
        <f t="shared" si="0"/>
        <v>76.758620689655174</v>
      </c>
      <c r="K21" s="20">
        <f t="shared" si="1"/>
        <v>7.6758620689655181</v>
      </c>
      <c r="L21" s="19">
        <v>2268</v>
      </c>
      <c r="M21" s="19">
        <v>2800</v>
      </c>
      <c r="N21" s="19">
        <f t="shared" si="2"/>
        <v>81</v>
      </c>
      <c r="O21" s="19">
        <f t="shared" si="3"/>
        <v>16.2</v>
      </c>
      <c r="P21" s="28">
        <v>0</v>
      </c>
      <c r="Q21" s="29">
        <v>30</v>
      </c>
      <c r="R21" s="51" t="s">
        <v>269</v>
      </c>
      <c r="S21" s="63">
        <f t="shared" si="4"/>
        <v>37.800000000000004</v>
      </c>
      <c r="T21" s="30">
        <f t="shared" si="5"/>
        <v>37.800000000000004</v>
      </c>
      <c r="U21" s="64">
        <v>8.4285714285714288</v>
      </c>
      <c r="V21" s="31">
        <f t="shared" si="6"/>
        <v>70.104433497536945</v>
      </c>
    </row>
    <row r="22" spans="1:22" ht="23.25">
      <c r="A22" s="19">
        <v>20</v>
      </c>
      <c r="B22" s="33">
        <v>175499</v>
      </c>
      <c r="C22" s="33">
        <v>1222190038</v>
      </c>
      <c r="D22" s="34" t="s">
        <v>457</v>
      </c>
      <c r="E22" s="34" t="s">
        <v>458</v>
      </c>
      <c r="F22" s="34" t="s">
        <v>459</v>
      </c>
      <c r="G22" s="34" t="s">
        <v>52</v>
      </c>
      <c r="H22" s="33" t="s">
        <v>460</v>
      </c>
      <c r="I22" s="33" t="s">
        <v>398</v>
      </c>
      <c r="J22" s="19">
        <f t="shared" si="0"/>
        <v>76.916666666666671</v>
      </c>
      <c r="K22" s="20">
        <f t="shared" si="1"/>
        <v>7.6916666666666673</v>
      </c>
      <c r="L22" s="33" t="s">
        <v>461</v>
      </c>
      <c r="M22" s="33" t="s">
        <v>462</v>
      </c>
      <c r="N22" s="19">
        <f t="shared" si="2"/>
        <v>80.925925925925924</v>
      </c>
      <c r="O22" s="19">
        <f t="shared" si="3"/>
        <v>16.185185185185187</v>
      </c>
      <c r="P22" s="36"/>
      <c r="Q22" s="37"/>
      <c r="R22" s="51" t="s">
        <v>132</v>
      </c>
      <c r="S22" s="63">
        <f t="shared" si="4"/>
        <v>30.0015</v>
      </c>
      <c r="T22" s="30">
        <f t="shared" si="5"/>
        <v>30.0015</v>
      </c>
      <c r="U22" s="65">
        <v>4.4285714285714288</v>
      </c>
      <c r="V22" s="31">
        <f t="shared" si="6"/>
        <v>58.306923280423284</v>
      </c>
    </row>
    <row r="23" spans="1:22" ht="34.5">
      <c r="A23" s="19">
        <v>21</v>
      </c>
      <c r="B23" s="33">
        <v>160147</v>
      </c>
      <c r="C23" s="33">
        <v>1222190040</v>
      </c>
      <c r="D23" s="34" t="s">
        <v>463</v>
      </c>
      <c r="E23" s="34" t="s">
        <v>464</v>
      </c>
      <c r="F23" s="34" t="s">
        <v>465</v>
      </c>
      <c r="G23" s="34" t="s">
        <v>90</v>
      </c>
      <c r="H23" s="33" t="s">
        <v>466</v>
      </c>
      <c r="I23" s="33" t="s">
        <v>378</v>
      </c>
      <c r="J23" s="19">
        <f t="shared" si="0"/>
        <v>65.310344827586206</v>
      </c>
      <c r="K23" s="20">
        <f t="shared" si="1"/>
        <v>6.5310344827586206</v>
      </c>
      <c r="L23" s="33" t="s">
        <v>467</v>
      </c>
      <c r="M23" s="33" t="s">
        <v>380</v>
      </c>
      <c r="N23" s="19">
        <f t="shared" si="2"/>
        <v>80.400000000000006</v>
      </c>
      <c r="O23" s="19">
        <f t="shared" si="3"/>
        <v>16.080000000000002</v>
      </c>
      <c r="P23" s="36">
        <v>25</v>
      </c>
      <c r="Q23" s="37">
        <v>0</v>
      </c>
      <c r="R23" s="51">
        <v>0</v>
      </c>
      <c r="S23" s="63">
        <f t="shared" si="4"/>
        <v>0</v>
      </c>
      <c r="T23" s="30">
        <f t="shared" si="5"/>
        <v>25</v>
      </c>
      <c r="U23" s="65">
        <v>8.5714285714285712</v>
      </c>
      <c r="V23" s="31">
        <f t="shared" si="6"/>
        <v>56.182463054187188</v>
      </c>
    </row>
    <row r="24" spans="1:22" ht="23.25">
      <c r="A24" s="19">
        <v>22</v>
      </c>
      <c r="B24" s="19">
        <v>160843</v>
      </c>
      <c r="C24" s="19">
        <v>1222190041</v>
      </c>
      <c r="D24" s="20" t="s">
        <v>468</v>
      </c>
      <c r="E24" s="20" t="s">
        <v>469</v>
      </c>
      <c r="F24" s="20" t="s">
        <v>470</v>
      </c>
      <c r="G24" s="20" t="s">
        <v>52</v>
      </c>
      <c r="H24" s="19" t="s">
        <v>471</v>
      </c>
      <c r="I24" s="19" t="s">
        <v>378</v>
      </c>
      <c r="J24" s="19">
        <f t="shared" si="0"/>
        <v>70.241379310344826</v>
      </c>
      <c r="K24" s="20">
        <f t="shared" si="1"/>
        <v>7.0241379310344829</v>
      </c>
      <c r="L24" s="19">
        <v>65.87</v>
      </c>
      <c r="M24" s="19">
        <v>100</v>
      </c>
      <c r="N24" s="19">
        <f t="shared" si="2"/>
        <v>65.87</v>
      </c>
      <c r="O24" s="19">
        <f t="shared" si="3"/>
        <v>13.174000000000001</v>
      </c>
      <c r="P24" s="28">
        <v>25</v>
      </c>
      <c r="Q24" s="29">
        <v>0</v>
      </c>
      <c r="R24" s="51">
        <v>0</v>
      </c>
      <c r="S24" s="63">
        <f t="shared" si="4"/>
        <v>0</v>
      </c>
      <c r="T24" s="30">
        <f t="shared" si="5"/>
        <v>25</v>
      </c>
      <c r="U24" s="64">
        <v>8.7142857142857135</v>
      </c>
      <c r="V24" s="31">
        <f t="shared" si="6"/>
        <v>53.912423645320196</v>
      </c>
    </row>
    <row r="25" spans="1:22" ht="23.25">
      <c r="A25" s="19">
        <v>23</v>
      </c>
      <c r="B25" s="19">
        <v>164095</v>
      </c>
      <c r="C25" s="19">
        <v>1222190042</v>
      </c>
      <c r="D25" s="20" t="s">
        <v>472</v>
      </c>
      <c r="E25" s="20" t="s">
        <v>473</v>
      </c>
      <c r="F25" s="20" t="s">
        <v>22</v>
      </c>
      <c r="G25" s="20" t="s">
        <v>23</v>
      </c>
      <c r="H25" s="19" t="s">
        <v>474</v>
      </c>
      <c r="I25" s="19" t="s">
        <v>425</v>
      </c>
      <c r="J25" s="19">
        <f t="shared" si="0"/>
        <v>60</v>
      </c>
      <c r="K25" s="20">
        <f t="shared" si="1"/>
        <v>6</v>
      </c>
      <c r="L25" s="19" t="s">
        <v>475</v>
      </c>
      <c r="M25" s="19" t="s">
        <v>380</v>
      </c>
      <c r="N25" s="19">
        <f t="shared" si="2"/>
        <v>60.9</v>
      </c>
      <c r="O25" s="19">
        <f t="shared" si="3"/>
        <v>12.18</v>
      </c>
      <c r="P25" s="28">
        <v>25</v>
      </c>
      <c r="Q25" s="29">
        <v>30</v>
      </c>
      <c r="R25" s="51">
        <v>0</v>
      </c>
      <c r="S25" s="63">
        <f t="shared" si="4"/>
        <v>0</v>
      </c>
      <c r="T25" s="30">
        <f t="shared" si="5"/>
        <v>30</v>
      </c>
      <c r="U25" s="64" t="s">
        <v>393</v>
      </c>
      <c r="V25" s="31" t="e">
        <f t="shared" si="6"/>
        <v>#VALUE!</v>
      </c>
    </row>
    <row r="26" spans="1:22" ht="34.5">
      <c r="A26" s="19">
        <v>24</v>
      </c>
      <c r="B26" s="33">
        <v>161677</v>
      </c>
      <c r="C26" s="33">
        <v>1222190043</v>
      </c>
      <c r="D26" s="34" t="s">
        <v>476</v>
      </c>
      <c r="E26" s="34" t="s">
        <v>477</v>
      </c>
      <c r="F26" s="34" t="s">
        <v>478</v>
      </c>
      <c r="G26" s="34" t="s">
        <v>23</v>
      </c>
      <c r="H26" s="33" t="s">
        <v>479</v>
      </c>
      <c r="I26" s="33" t="s">
        <v>378</v>
      </c>
      <c r="J26" s="19">
        <f t="shared" si="0"/>
        <v>68.758620689655174</v>
      </c>
      <c r="K26" s="20">
        <f t="shared" si="1"/>
        <v>6.8758620689655174</v>
      </c>
      <c r="L26" s="33" t="s">
        <v>480</v>
      </c>
      <c r="M26" s="33" t="s">
        <v>392</v>
      </c>
      <c r="N26" s="19">
        <f t="shared" si="2"/>
        <v>78.5</v>
      </c>
      <c r="O26" s="19">
        <f t="shared" si="3"/>
        <v>15.700000000000001</v>
      </c>
      <c r="P26" s="36">
        <v>25</v>
      </c>
      <c r="Q26" s="37">
        <v>0</v>
      </c>
      <c r="R26" s="51" t="s">
        <v>48</v>
      </c>
      <c r="S26" s="63">
        <f t="shared" si="4"/>
        <v>22.801500000000001</v>
      </c>
      <c r="T26" s="30">
        <f t="shared" si="5"/>
        <v>25</v>
      </c>
      <c r="U26" s="65">
        <v>6.1428571428571432</v>
      </c>
      <c r="V26" s="31">
        <f t="shared" si="6"/>
        <v>53.718719211822659</v>
      </c>
    </row>
    <row r="27" spans="1:22" ht="34.5">
      <c r="A27" s="19">
        <v>25</v>
      </c>
      <c r="B27" s="19">
        <v>159713</v>
      </c>
      <c r="C27" s="19">
        <v>1222190044</v>
      </c>
      <c r="D27" s="20" t="s">
        <v>481</v>
      </c>
      <c r="E27" s="20" t="s">
        <v>482</v>
      </c>
      <c r="F27" s="20" t="s">
        <v>483</v>
      </c>
      <c r="G27" s="20" t="s">
        <v>52</v>
      </c>
      <c r="H27" s="19" t="s">
        <v>484</v>
      </c>
      <c r="I27" s="19" t="s">
        <v>378</v>
      </c>
      <c r="J27" s="19">
        <f t="shared" si="0"/>
        <v>71.517241379310349</v>
      </c>
      <c r="K27" s="20">
        <f t="shared" si="1"/>
        <v>7.1517241379310352</v>
      </c>
      <c r="L27" s="19" t="s">
        <v>485</v>
      </c>
      <c r="M27" s="19" t="s">
        <v>486</v>
      </c>
      <c r="N27" s="19">
        <f t="shared" si="2"/>
        <v>76.452830188679243</v>
      </c>
      <c r="O27" s="19">
        <f t="shared" si="3"/>
        <v>15.29056603773585</v>
      </c>
      <c r="P27" s="28">
        <v>0</v>
      </c>
      <c r="Q27" s="29">
        <v>0</v>
      </c>
      <c r="R27" s="51" t="s">
        <v>321</v>
      </c>
      <c r="S27" s="63">
        <f t="shared" si="4"/>
        <v>28.201500000000003</v>
      </c>
      <c r="T27" s="30">
        <f t="shared" si="5"/>
        <v>28.201500000000003</v>
      </c>
      <c r="U27" s="64">
        <v>5.1428571428571432</v>
      </c>
      <c r="V27" s="31">
        <f t="shared" si="6"/>
        <v>55.786647318524032</v>
      </c>
    </row>
    <row r="28" spans="1:22" ht="23.25">
      <c r="A28" s="19">
        <v>26</v>
      </c>
      <c r="B28" s="33">
        <v>162330</v>
      </c>
      <c r="C28" s="33">
        <v>1222190051</v>
      </c>
      <c r="D28" s="34" t="s">
        <v>55</v>
      </c>
      <c r="E28" s="34" t="s">
        <v>56</v>
      </c>
      <c r="F28" s="34" t="s">
        <v>57</v>
      </c>
      <c r="G28" s="34" t="s">
        <v>28</v>
      </c>
      <c r="H28" s="33" t="s">
        <v>487</v>
      </c>
      <c r="I28" s="33" t="s">
        <v>378</v>
      </c>
      <c r="J28" s="19">
        <f t="shared" si="0"/>
        <v>57.689655172413794</v>
      </c>
      <c r="K28" s="20">
        <f t="shared" si="1"/>
        <v>5.7689655172413801</v>
      </c>
      <c r="L28" s="33" t="s">
        <v>488</v>
      </c>
      <c r="M28" s="33" t="s">
        <v>380</v>
      </c>
      <c r="N28" s="19">
        <f t="shared" si="2"/>
        <v>59.6</v>
      </c>
      <c r="O28" s="19">
        <f t="shared" si="3"/>
        <v>11.920000000000002</v>
      </c>
      <c r="P28" s="28">
        <v>25</v>
      </c>
      <c r="Q28" s="29">
        <v>0</v>
      </c>
      <c r="R28" s="51" t="s">
        <v>59</v>
      </c>
      <c r="S28" s="63">
        <f t="shared" si="4"/>
        <v>23.400000000000002</v>
      </c>
      <c r="T28" s="30">
        <f t="shared" si="5"/>
        <v>25</v>
      </c>
      <c r="U28" s="64">
        <v>8.5714285714285712</v>
      </c>
      <c r="V28" s="31">
        <f t="shared" si="6"/>
        <v>51.260394088669955</v>
      </c>
    </row>
    <row r="29" spans="1:22" ht="23.25">
      <c r="A29" s="19">
        <v>27</v>
      </c>
      <c r="B29" s="33">
        <v>162235</v>
      </c>
      <c r="C29" s="33">
        <v>1222190052</v>
      </c>
      <c r="D29" s="34" t="s">
        <v>489</v>
      </c>
      <c r="E29" s="34" t="s">
        <v>67</v>
      </c>
      <c r="F29" s="34" t="s">
        <v>490</v>
      </c>
      <c r="G29" s="34" t="s">
        <v>23</v>
      </c>
      <c r="H29" s="33" t="s">
        <v>491</v>
      </c>
      <c r="I29" s="33" t="s">
        <v>378</v>
      </c>
      <c r="J29" s="19">
        <f t="shared" si="0"/>
        <v>70.65517241379311</v>
      </c>
      <c r="K29" s="20">
        <f t="shared" si="1"/>
        <v>7.065517241379311</v>
      </c>
      <c r="L29" s="33" t="s">
        <v>492</v>
      </c>
      <c r="M29" s="33" t="s">
        <v>398</v>
      </c>
      <c r="N29" s="19">
        <f t="shared" si="2"/>
        <v>75.083333333333329</v>
      </c>
      <c r="O29" s="19">
        <f>0.2*N29</f>
        <v>15.016666666666666</v>
      </c>
      <c r="P29" s="36">
        <v>25</v>
      </c>
      <c r="Q29" s="37">
        <v>0</v>
      </c>
      <c r="R29" s="51">
        <v>0</v>
      </c>
      <c r="S29" s="63">
        <f t="shared" si="4"/>
        <v>0</v>
      </c>
      <c r="T29" s="30">
        <f t="shared" si="5"/>
        <v>25</v>
      </c>
      <c r="U29" s="65">
        <v>8.1428571428571423</v>
      </c>
      <c r="V29" s="31">
        <f t="shared" si="6"/>
        <v>55.225041050903116</v>
      </c>
    </row>
    <row r="30" spans="1:22" ht="34.5">
      <c r="A30" s="19">
        <v>28</v>
      </c>
      <c r="B30" s="19">
        <v>160936</v>
      </c>
      <c r="C30" s="19">
        <v>1222190053</v>
      </c>
      <c r="D30" s="20" t="s">
        <v>60</v>
      </c>
      <c r="E30" s="20" t="s">
        <v>61</v>
      </c>
      <c r="F30" s="20" t="s">
        <v>62</v>
      </c>
      <c r="G30" s="20" t="s">
        <v>52</v>
      </c>
      <c r="H30" s="19" t="s">
        <v>493</v>
      </c>
      <c r="I30" s="19" t="s">
        <v>398</v>
      </c>
      <c r="J30" s="19">
        <f t="shared" si="0"/>
        <v>67.25</v>
      </c>
      <c r="K30" s="20">
        <f t="shared" si="1"/>
        <v>6.7250000000000005</v>
      </c>
      <c r="L30" s="19" t="s">
        <v>494</v>
      </c>
      <c r="M30" s="19" t="s">
        <v>380</v>
      </c>
      <c r="N30" s="19">
        <f t="shared" si="2"/>
        <v>60.55</v>
      </c>
      <c r="O30" s="19">
        <f t="shared" si="3"/>
        <v>12.11</v>
      </c>
      <c r="P30" s="36">
        <v>25</v>
      </c>
      <c r="Q30" s="37">
        <v>0</v>
      </c>
      <c r="R30" s="51" t="s">
        <v>65</v>
      </c>
      <c r="S30" s="63">
        <f t="shared" si="4"/>
        <v>31.801500000000001</v>
      </c>
      <c r="T30" s="30">
        <f t="shared" si="5"/>
        <v>31.801500000000001</v>
      </c>
      <c r="U30" s="65">
        <v>6.4285714285714288</v>
      </c>
      <c r="V30" s="31">
        <f t="shared" si="6"/>
        <v>57.065071428571429</v>
      </c>
    </row>
    <row r="31" spans="1:22" ht="34.5">
      <c r="A31" s="19">
        <v>29</v>
      </c>
      <c r="B31" s="19">
        <v>160398</v>
      </c>
      <c r="C31" s="19">
        <v>1222190054</v>
      </c>
      <c r="D31" s="20" t="s">
        <v>66</v>
      </c>
      <c r="E31" s="20" t="s">
        <v>67</v>
      </c>
      <c r="F31" s="20" t="s">
        <v>68</v>
      </c>
      <c r="G31" s="20" t="s">
        <v>52</v>
      </c>
      <c r="H31" s="19" t="s">
        <v>495</v>
      </c>
      <c r="I31" s="19" t="s">
        <v>385</v>
      </c>
      <c r="J31" s="19">
        <f t="shared" si="0"/>
        <v>77.961538461538467</v>
      </c>
      <c r="K31" s="20">
        <f t="shared" si="1"/>
        <v>7.7961538461538469</v>
      </c>
      <c r="L31" s="19" t="s">
        <v>496</v>
      </c>
      <c r="M31" s="19" t="s">
        <v>392</v>
      </c>
      <c r="N31" s="19">
        <f t="shared" si="2"/>
        <v>74.83</v>
      </c>
      <c r="O31" s="19">
        <f t="shared" si="3"/>
        <v>14.966000000000001</v>
      </c>
      <c r="P31" s="28"/>
      <c r="Q31" s="29"/>
      <c r="R31" s="51" t="s">
        <v>42</v>
      </c>
      <c r="S31" s="63">
        <f t="shared" si="4"/>
        <v>24.601500000000001</v>
      </c>
      <c r="T31" s="30">
        <f t="shared" si="5"/>
        <v>24.601500000000001</v>
      </c>
      <c r="U31" s="64">
        <v>8.5714285714285712</v>
      </c>
      <c r="V31" s="31">
        <f t="shared" si="6"/>
        <v>55.935082417582421</v>
      </c>
    </row>
    <row r="32" spans="1:22" ht="23.25">
      <c r="A32" s="19">
        <v>30</v>
      </c>
      <c r="B32" s="19">
        <v>160707</v>
      </c>
      <c r="C32" s="19">
        <v>1222190055</v>
      </c>
      <c r="D32" s="20" t="s">
        <v>71</v>
      </c>
      <c r="E32" s="20" t="s">
        <v>72</v>
      </c>
      <c r="F32" s="20" t="s">
        <v>73</v>
      </c>
      <c r="G32" s="20" t="s">
        <v>39</v>
      </c>
      <c r="H32" s="19" t="s">
        <v>497</v>
      </c>
      <c r="I32" s="19" t="s">
        <v>385</v>
      </c>
      <c r="J32" s="19">
        <f t="shared" si="0"/>
        <v>75.192307692307693</v>
      </c>
      <c r="K32" s="20">
        <f t="shared" si="1"/>
        <v>7.5192307692307701</v>
      </c>
      <c r="L32" s="19" t="s">
        <v>498</v>
      </c>
      <c r="M32" s="19" t="s">
        <v>380</v>
      </c>
      <c r="N32" s="19">
        <f t="shared" si="2"/>
        <v>77.150000000000006</v>
      </c>
      <c r="O32" s="19">
        <f t="shared" si="3"/>
        <v>15.430000000000001</v>
      </c>
      <c r="P32" s="28">
        <v>25</v>
      </c>
      <c r="Q32" s="29">
        <v>0</v>
      </c>
      <c r="R32" s="51">
        <v>0</v>
      </c>
      <c r="S32" s="63">
        <f t="shared" si="4"/>
        <v>0</v>
      </c>
      <c r="T32" s="30">
        <f t="shared" si="5"/>
        <v>25</v>
      </c>
      <c r="U32" s="64">
        <v>6.5714285714285712</v>
      </c>
      <c r="V32" s="31">
        <f t="shared" si="6"/>
        <v>54.520659340659336</v>
      </c>
    </row>
    <row r="33" spans="1:22" ht="23.25">
      <c r="A33" s="19">
        <v>31</v>
      </c>
      <c r="B33" s="33">
        <v>163040</v>
      </c>
      <c r="C33" s="33">
        <v>1222190056</v>
      </c>
      <c r="D33" s="34" t="s">
        <v>499</v>
      </c>
      <c r="E33" s="34" t="s">
        <v>500</v>
      </c>
      <c r="F33" s="34" t="s">
        <v>501</v>
      </c>
      <c r="G33" s="34" t="s">
        <v>23</v>
      </c>
      <c r="H33" s="33" t="s">
        <v>502</v>
      </c>
      <c r="I33" s="33" t="s">
        <v>385</v>
      </c>
      <c r="J33" s="19">
        <f t="shared" si="0"/>
        <v>63.53846153846154</v>
      </c>
      <c r="K33" s="20">
        <f t="shared" si="1"/>
        <v>6.3538461538461544</v>
      </c>
      <c r="L33" s="33" t="s">
        <v>386</v>
      </c>
      <c r="M33" s="33" t="s">
        <v>392</v>
      </c>
      <c r="N33" s="19" t="e">
        <f t="shared" si="2"/>
        <v>#VALUE!</v>
      </c>
      <c r="O33" s="19" t="e">
        <f t="shared" si="3"/>
        <v>#VALUE!</v>
      </c>
      <c r="P33" s="36">
        <v>30</v>
      </c>
      <c r="Q33" s="37">
        <v>0</v>
      </c>
      <c r="R33" s="51">
        <v>0</v>
      </c>
      <c r="S33" s="63">
        <f t="shared" si="4"/>
        <v>0</v>
      </c>
      <c r="T33" s="30">
        <f t="shared" si="5"/>
        <v>30</v>
      </c>
      <c r="U33" s="65" t="s">
        <v>393</v>
      </c>
      <c r="V33" s="31" t="e">
        <f t="shared" si="6"/>
        <v>#VALUE!</v>
      </c>
    </row>
    <row r="34" spans="1:22" ht="34.5">
      <c r="A34" s="19">
        <v>32</v>
      </c>
      <c r="B34" s="33">
        <v>162241</v>
      </c>
      <c r="C34" s="33">
        <v>1222190057</v>
      </c>
      <c r="D34" s="34" t="s">
        <v>503</v>
      </c>
      <c r="E34" s="34" t="s">
        <v>504</v>
      </c>
      <c r="F34" s="34" t="s">
        <v>505</v>
      </c>
      <c r="G34" s="34" t="s">
        <v>52</v>
      </c>
      <c r="H34" s="33" t="s">
        <v>506</v>
      </c>
      <c r="I34" s="33" t="s">
        <v>375</v>
      </c>
      <c r="J34" s="19">
        <f t="shared" si="0"/>
        <v>89.365079365079367</v>
      </c>
      <c r="K34" s="20">
        <f t="shared" si="1"/>
        <v>8.9365079365079367</v>
      </c>
      <c r="L34" s="33" t="s">
        <v>507</v>
      </c>
      <c r="M34" s="33" t="s">
        <v>380</v>
      </c>
      <c r="N34" s="19">
        <f t="shared" si="2"/>
        <v>90.5</v>
      </c>
      <c r="O34" s="19">
        <f t="shared" si="3"/>
        <v>18.100000000000001</v>
      </c>
      <c r="P34" s="36">
        <v>0</v>
      </c>
      <c r="Q34" s="37">
        <v>0</v>
      </c>
      <c r="R34" s="51" t="s">
        <v>132</v>
      </c>
      <c r="S34" s="63">
        <f t="shared" si="4"/>
        <v>30.0015</v>
      </c>
      <c r="T34" s="30">
        <f t="shared" si="5"/>
        <v>30.0015</v>
      </c>
      <c r="U34" s="65">
        <v>8.7142857142857135</v>
      </c>
      <c r="V34" s="31">
        <f t="shared" si="6"/>
        <v>65.752293650793661</v>
      </c>
    </row>
    <row r="35" spans="1:22" ht="23.25">
      <c r="A35" s="19">
        <v>33</v>
      </c>
      <c r="B35" s="33">
        <v>160643</v>
      </c>
      <c r="C35" s="33">
        <v>1222190060</v>
      </c>
      <c r="D35" s="34" t="s">
        <v>77</v>
      </c>
      <c r="E35" s="34" t="s">
        <v>78</v>
      </c>
      <c r="F35" s="34" t="s">
        <v>79</v>
      </c>
      <c r="G35" s="34" t="s">
        <v>52</v>
      </c>
      <c r="H35" s="33" t="s">
        <v>508</v>
      </c>
      <c r="I35" s="33" t="s">
        <v>378</v>
      </c>
      <c r="J35" s="19">
        <f t="shared" si="0"/>
        <v>88.482758620689651</v>
      </c>
      <c r="K35" s="20">
        <f t="shared" si="1"/>
        <v>8.8482758620689648</v>
      </c>
      <c r="L35" s="33" t="s">
        <v>509</v>
      </c>
      <c r="M35" s="33" t="s">
        <v>380</v>
      </c>
      <c r="N35" s="19">
        <f t="shared" si="2"/>
        <v>84.25</v>
      </c>
      <c r="O35" s="19">
        <f t="shared" si="3"/>
        <v>16.850000000000001</v>
      </c>
      <c r="P35" s="36">
        <v>25</v>
      </c>
      <c r="Q35" s="37">
        <v>0</v>
      </c>
      <c r="R35" s="51" t="s">
        <v>82</v>
      </c>
      <c r="S35" s="63">
        <f t="shared" si="4"/>
        <v>27</v>
      </c>
      <c r="T35" s="30">
        <f t="shared" si="5"/>
        <v>27</v>
      </c>
      <c r="U35" s="65">
        <v>8.8571428571428577</v>
      </c>
      <c r="V35" s="31">
        <f t="shared" si="6"/>
        <v>61.555418719211829</v>
      </c>
    </row>
    <row r="36" spans="1:22" ht="23.25">
      <c r="A36" s="19">
        <v>34</v>
      </c>
      <c r="B36" s="33">
        <v>163941</v>
      </c>
      <c r="C36" s="33">
        <v>1222190061</v>
      </c>
      <c r="D36" s="34" t="s">
        <v>83</v>
      </c>
      <c r="E36" s="34" t="s">
        <v>84</v>
      </c>
      <c r="F36" s="34" t="s">
        <v>85</v>
      </c>
      <c r="G36" s="34" t="s">
        <v>52</v>
      </c>
      <c r="H36" s="33" t="s">
        <v>510</v>
      </c>
      <c r="I36" s="33" t="s">
        <v>378</v>
      </c>
      <c r="J36" s="19">
        <f t="shared" si="0"/>
        <v>79.206896551724142</v>
      </c>
      <c r="K36" s="20">
        <f t="shared" si="1"/>
        <v>7.9206896551724144</v>
      </c>
      <c r="L36" s="33" t="s">
        <v>511</v>
      </c>
      <c r="M36" s="33" t="s">
        <v>380</v>
      </c>
      <c r="N36" s="19">
        <f t="shared" si="2"/>
        <v>82.1</v>
      </c>
      <c r="O36" s="19">
        <f t="shared" si="3"/>
        <v>16.419999999999998</v>
      </c>
      <c r="P36" s="36">
        <v>25</v>
      </c>
      <c r="Q36" s="37">
        <v>0</v>
      </c>
      <c r="R36" s="51" t="s">
        <v>65</v>
      </c>
      <c r="S36" s="63">
        <f t="shared" si="4"/>
        <v>31.801500000000001</v>
      </c>
      <c r="T36" s="30">
        <f t="shared" si="5"/>
        <v>31.801500000000001</v>
      </c>
      <c r="U36" s="65">
        <v>6.4285714285714288</v>
      </c>
      <c r="V36" s="31">
        <f t="shared" si="6"/>
        <v>62.570761083743839</v>
      </c>
    </row>
    <row r="37" spans="1:22" ht="23.25">
      <c r="A37" s="19">
        <v>35</v>
      </c>
      <c r="B37" s="33">
        <v>163585</v>
      </c>
      <c r="C37" s="33">
        <v>1222190062</v>
      </c>
      <c r="D37" s="34" t="s">
        <v>512</v>
      </c>
      <c r="E37" s="34" t="s">
        <v>513</v>
      </c>
      <c r="F37" s="34" t="s">
        <v>45</v>
      </c>
      <c r="G37" s="34" t="s">
        <v>52</v>
      </c>
      <c r="H37" s="33" t="s">
        <v>514</v>
      </c>
      <c r="I37" s="33" t="s">
        <v>371</v>
      </c>
      <c r="J37" s="19">
        <f t="shared" si="0"/>
        <v>77.666666666666671</v>
      </c>
      <c r="K37" s="20">
        <f t="shared" si="1"/>
        <v>7.7666666666666675</v>
      </c>
      <c r="L37" s="33" t="s">
        <v>515</v>
      </c>
      <c r="M37" s="33" t="s">
        <v>380</v>
      </c>
      <c r="N37" s="19">
        <f t="shared" si="2"/>
        <v>76.75</v>
      </c>
      <c r="O37" s="19">
        <f t="shared" si="3"/>
        <v>15.350000000000001</v>
      </c>
      <c r="P37" s="36">
        <v>25</v>
      </c>
      <c r="Q37" s="37">
        <v>0</v>
      </c>
      <c r="R37" s="51">
        <v>0</v>
      </c>
      <c r="S37" s="63">
        <f t="shared" si="4"/>
        <v>0</v>
      </c>
      <c r="T37" s="30">
        <f t="shared" si="5"/>
        <v>25</v>
      </c>
      <c r="U37" s="65" t="s">
        <v>393</v>
      </c>
      <c r="V37" s="31" t="e">
        <f t="shared" si="6"/>
        <v>#VALUE!</v>
      </c>
    </row>
    <row r="38" spans="1:22" ht="23.25">
      <c r="A38" s="19">
        <v>36</v>
      </c>
      <c r="B38" s="33">
        <v>159878</v>
      </c>
      <c r="C38" s="33">
        <v>1222190064</v>
      </c>
      <c r="D38" s="34" t="s">
        <v>87</v>
      </c>
      <c r="E38" s="34" t="s">
        <v>88</v>
      </c>
      <c r="F38" s="34" t="s">
        <v>89</v>
      </c>
      <c r="G38" s="34" t="s">
        <v>90</v>
      </c>
      <c r="H38" s="33" t="s">
        <v>516</v>
      </c>
      <c r="I38" s="33" t="s">
        <v>378</v>
      </c>
      <c r="J38" s="19">
        <f t="shared" si="0"/>
        <v>78.551724137931032</v>
      </c>
      <c r="K38" s="20">
        <f t="shared" si="1"/>
        <v>7.8551724137931034</v>
      </c>
      <c r="L38" s="33" t="s">
        <v>517</v>
      </c>
      <c r="M38" s="33" t="s">
        <v>398</v>
      </c>
      <c r="N38" s="19">
        <f t="shared" si="2"/>
        <v>74</v>
      </c>
      <c r="O38" s="19">
        <f t="shared" si="3"/>
        <v>14.8</v>
      </c>
      <c r="P38" s="36"/>
      <c r="Q38" s="37"/>
      <c r="R38" s="51" t="s">
        <v>35</v>
      </c>
      <c r="S38" s="63">
        <f t="shared" si="4"/>
        <v>27.598500000000001</v>
      </c>
      <c r="T38" s="30">
        <f t="shared" si="5"/>
        <v>27.598500000000001</v>
      </c>
      <c r="U38" s="65">
        <v>4.4285714285714288</v>
      </c>
      <c r="V38" s="31">
        <f t="shared" si="6"/>
        <v>54.682243842364535</v>
      </c>
    </row>
    <row r="39" spans="1:22" ht="23.25">
      <c r="A39" s="19">
        <v>37</v>
      </c>
      <c r="B39" s="19">
        <v>163687</v>
      </c>
      <c r="C39" s="19">
        <v>1222190065</v>
      </c>
      <c r="D39" s="20" t="s">
        <v>518</v>
      </c>
      <c r="E39" s="20" t="s">
        <v>519</v>
      </c>
      <c r="F39" s="20" t="s">
        <v>73</v>
      </c>
      <c r="G39" s="20" t="s">
        <v>28</v>
      </c>
      <c r="H39" s="19" t="s">
        <v>520</v>
      </c>
      <c r="I39" s="19" t="s">
        <v>378</v>
      </c>
      <c r="J39" s="19">
        <f t="shared" si="0"/>
        <v>79.931034482758619</v>
      </c>
      <c r="K39" s="20">
        <f t="shared" si="1"/>
        <v>7.9931034482758623</v>
      </c>
      <c r="L39" s="19" t="s">
        <v>521</v>
      </c>
      <c r="M39" s="19" t="s">
        <v>373</v>
      </c>
      <c r="N39" s="19">
        <f t="shared" si="2"/>
        <v>81.155555555555551</v>
      </c>
      <c r="O39" s="19">
        <f t="shared" si="3"/>
        <v>16.231111111111112</v>
      </c>
      <c r="P39" s="28">
        <v>0</v>
      </c>
      <c r="Q39" s="29">
        <v>0</v>
      </c>
      <c r="R39" s="51" t="s">
        <v>522</v>
      </c>
      <c r="S39" s="63">
        <f t="shared" si="4"/>
        <v>32.9985</v>
      </c>
      <c r="T39" s="30">
        <f t="shared" si="5"/>
        <v>32.9985</v>
      </c>
      <c r="U39" s="64">
        <v>8.5714285714285712</v>
      </c>
      <c r="V39" s="31">
        <f t="shared" si="6"/>
        <v>65.794143130815542</v>
      </c>
    </row>
    <row r="40" spans="1:22" ht="23.25">
      <c r="A40" s="19">
        <v>38</v>
      </c>
      <c r="B40" s="33">
        <v>162328</v>
      </c>
      <c r="C40" s="33">
        <v>1222190068</v>
      </c>
      <c r="D40" s="34" t="s">
        <v>523</v>
      </c>
      <c r="E40" s="34" t="s">
        <v>524</v>
      </c>
      <c r="F40" s="34" t="s">
        <v>525</v>
      </c>
      <c r="G40" s="34" t="s">
        <v>52</v>
      </c>
      <c r="H40" s="33" t="s">
        <v>526</v>
      </c>
      <c r="I40" s="33" t="s">
        <v>375</v>
      </c>
      <c r="J40" s="19">
        <f t="shared" si="0"/>
        <v>70</v>
      </c>
      <c r="K40" s="20">
        <f t="shared" si="1"/>
        <v>7</v>
      </c>
      <c r="L40" s="33" t="s">
        <v>527</v>
      </c>
      <c r="M40" s="33" t="s">
        <v>380</v>
      </c>
      <c r="N40" s="19">
        <f t="shared" si="2"/>
        <v>69.75</v>
      </c>
      <c r="O40" s="19">
        <f t="shared" si="3"/>
        <v>13.950000000000001</v>
      </c>
      <c r="P40" s="36">
        <v>25</v>
      </c>
      <c r="Q40" s="37">
        <v>30</v>
      </c>
      <c r="R40" s="51" t="s">
        <v>528</v>
      </c>
      <c r="S40" s="63">
        <f t="shared" si="4"/>
        <v>34.200000000000003</v>
      </c>
      <c r="T40" s="30">
        <f t="shared" si="5"/>
        <v>34.200000000000003</v>
      </c>
      <c r="U40" s="65">
        <v>8.5714285714285712</v>
      </c>
      <c r="V40" s="31">
        <f t="shared" si="6"/>
        <v>63.721428571428575</v>
      </c>
    </row>
    <row r="41" spans="1:22" ht="34.5">
      <c r="A41" s="19">
        <v>39</v>
      </c>
      <c r="B41" s="33">
        <v>163411</v>
      </c>
      <c r="C41" s="33">
        <v>1222190069</v>
      </c>
      <c r="D41" s="34" t="s">
        <v>523</v>
      </c>
      <c r="E41" s="34" t="s">
        <v>529</v>
      </c>
      <c r="F41" s="34" t="s">
        <v>530</v>
      </c>
      <c r="G41" s="34" t="s">
        <v>52</v>
      </c>
      <c r="H41" s="33" t="s">
        <v>497</v>
      </c>
      <c r="I41" s="33" t="s">
        <v>378</v>
      </c>
      <c r="J41" s="19">
        <f t="shared" si="0"/>
        <v>67.41379310344827</v>
      </c>
      <c r="K41" s="20">
        <f t="shared" si="1"/>
        <v>6.7413793103448274</v>
      </c>
      <c r="L41" s="33" t="s">
        <v>531</v>
      </c>
      <c r="M41" s="33" t="s">
        <v>385</v>
      </c>
      <c r="N41" s="19">
        <f t="shared" si="2"/>
        <v>64.07692307692308</v>
      </c>
      <c r="O41" s="19">
        <f t="shared" si="3"/>
        <v>12.815384615384616</v>
      </c>
      <c r="P41" s="36">
        <v>25</v>
      </c>
      <c r="Q41" s="37">
        <v>0</v>
      </c>
      <c r="R41" s="51">
        <v>0</v>
      </c>
      <c r="S41" s="63">
        <f t="shared" si="4"/>
        <v>0</v>
      </c>
      <c r="T41" s="30">
        <f t="shared" si="5"/>
        <v>25</v>
      </c>
      <c r="U41" s="65">
        <v>5.7142857142857144</v>
      </c>
      <c r="V41" s="31">
        <f t="shared" si="6"/>
        <v>50.271049640015157</v>
      </c>
    </row>
    <row r="42" spans="1:22" ht="23.25">
      <c r="A42" s="19">
        <v>40</v>
      </c>
      <c r="B42" s="33">
        <v>163704</v>
      </c>
      <c r="C42" s="33">
        <v>1222190071</v>
      </c>
      <c r="D42" s="34" t="s">
        <v>532</v>
      </c>
      <c r="E42" s="34" t="s">
        <v>533</v>
      </c>
      <c r="F42" s="34" t="s">
        <v>435</v>
      </c>
      <c r="G42" s="34" t="s">
        <v>140</v>
      </c>
      <c r="H42" s="33" t="s">
        <v>534</v>
      </c>
      <c r="I42" s="33" t="s">
        <v>378</v>
      </c>
      <c r="J42" s="19">
        <f t="shared" si="0"/>
        <v>54.344827586206897</v>
      </c>
      <c r="K42" s="20">
        <f t="shared" si="1"/>
        <v>5.4344827586206899</v>
      </c>
      <c r="L42" s="33" t="s">
        <v>535</v>
      </c>
      <c r="M42" s="33" t="s">
        <v>385</v>
      </c>
      <c r="N42" s="19">
        <f t="shared" si="2"/>
        <v>58.92307692307692</v>
      </c>
      <c r="O42" s="19">
        <f t="shared" si="3"/>
        <v>11.784615384615385</v>
      </c>
      <c r="P42" s="36">
        <v>25</v>
      </c>
      <c r="Q42" s="37">
        <v>0</v>
      </c>
      <c r="R42" s="51">
        <v>0</v>
      </c>
      <c r="S42" s="63">
        <f t="shared" si="4"/>
        <v>0</v>
      </c>
      <c r="T42" s="30">
        <f t="shared" si="5"/>
        <v>25</v>
      </c>
      <c r="U42" s="65">
        <v>5.5714285714285712</v>
      </c>
      <c r="V42" s="31">
        <f t="shared" si="6"/>
        <v>47.790526714664644</v>
      </c>
    </row>
    <row r="43" spans="1:22" ht="23.25">
      <c r="A43" s="19">
        <v>41</v>
      </c>
      <c r="B43" s="19">
        <v>160913</v>
      </c>
      <c r="C43" s="19">
        <v>1222190075</v>
      </c>
      <c r="D43" s="20" t="s">
        <v>93</v>
      </c>
      <c r="E43" s="20" t="s">
        <v>94</v>
      </c>
      <c r="F43" s="20" t="s">
        <v>95</v>
      </c>
      <c r="G43" s="20" t="s">
        <v>52</v>
      </c>
      <c r="H43" s="19" t="s">
        <v>536</v>
      </c>
      <c r="I43" s="19" t="s">
        <v>398</v>
      </c>
      <c r="J43" s="19">
        <f t="shared" si="0"/>
        <v>71.541666666666671</v>
      </c>
      <c r="K43" s="20">
        <f t="shared" si="1"/>
        <v>7.1541666666666677</v>
      </c>
      <c r="L43" s="19" t="s">
        <v>537</v>
      </c>
      <c r="M43" s="19" t="s">
        <v>373</v>
      </c>
      <c r="N43" s="19">
        <f t="shared" si="2"/>
        <v>75.688888888888883</v>
      </c>
      <c r="O43" s="19">
        <f t="shared" si="3"/>
        <v>15.137777777777778</v>
      </c>
      <c r="P43" s="36">
        <v>25</v>
      </c>
      <c r="Q43" s="29">
        <v>0</v>
      </c>
      <c r="R43" s="51">
        <v>0</v>
      </c>
      <c r="S43" s="63">
        <f t="shared" si="4"/>
        <v>0</v>
      </c>
      <c r="T43" s="30">
        <f t="shared" si="5"/>
        <v>25</v>
      </c>
      <c r="U43" s="64">
        <v>6</v>
      </c>
      <c r="V43" s="31">
        <f t="shared" si="6"/>
        <v>53.291944444444447</v>
      </c>
    </row>
    <row r="44" spans="1:22" ht="23.25">
      <c r="A44" s="19">
        <v>42</v>
      </c>
      <c r="B44" s="19">
        <v>161293</v>
      </c>
      <c r="C44" s="19">
        <v>1222190076</v>
      </c>
      <c r="D44" s="20" t="s">
        <v>538</v>
      </c>
      <c r="E44" s="20" t="s">
        <v>539</v>
      </c>
      <c r="F44" s="20" t="s">
        <v>139</v>
      </c>
      <c r="G44" s="20" t="s">
        <v>140</v>
      </c>
      <c r="H44" s="19" t="s">
        <v>540</v>
      </c>
      <c r="I44" s="19" t="s">
        <v>425</v>
      </c>
      <c r="J44" s="19">
        <f t="shared" si="0"/>
        <v>63.5</v>
      </c>
      <c r="K44" s="20">
        <f t="shared" si="1"/>
        <v>6.3500000000000005</v>
      </c>
      <c r="L44" s="19" t="s">
        <v>541</v>
      </c>
      <c r="M44" s="19" t="s">
        <v>380</v>
      </c>
      <c r="N44" s="19">
        <f t="shared" si="2"/>
        <v>61.5</v>
      </c>
      <c r="O44" s="19">
        <f t="shared" si="3"/>
        <v>12.3</v>
      </c>
      <c r="P44" s="28">
        <v>0</v>
      </c>
      <c r="Q44" s="29">
        <v>30</v>
      </c>
      <c r="R44" s="51" t="s">
        <v>211</v>
      </c>
      <c r="S44" s="63">
        <f t="shared" si="4"/>
        <v>35.401499999999999</v>
      </c>
      <c r="T44" s="30">
        <f t="shared" si="5"/>
        <v>35.401499999999999</v>
      </c>
      <c r="U44" s="64">
        <v>7.1428571428571432</v>
      </c>
      <c r="V44" s="31">
        <f t="shared" si="6"/>
        <v>61.19435714285715</v>
      </c>
    </row>
    <row r="45" spans="1:22" ht="23.25">
      <c r="A45" s="19">
        <v>43</v>
      </c>
      <c r="B45" s="33">
        <v>164272</v>
      </c>
      <c r="C45" s="33">
        <v>1222190077</v>
      </c>
      <c r="D45" s="34" t="s">
        <v>542</v>
      </c>
      <c r="E45" s="34" t="s">
        <v>543</v>
      </c>
      <c r="F45" s="34" t="s">
        <v>544</v>
      </c>
      <c r="G45" s="34" t="s">
        <v>23</v>
      </c>
      <c r="H45" s="33" t="s">
        <v>545</v>
      </c>
      <c r="I45" s="33" t="s">
        <v>377</v>
      </c>
      <c r="J45" s="19">
        <f t="shared" si="0"/>
        <v>59.517241379310342</v>
      </c>
      <c r="K45" s="20">
        <f t="shared" si="1"/>
        <v>5.9517241379310342</v>
      </c>
      <c r="L45" s="33" t="s">
        <v>546</v>
      </c>
      <c r="M45" s="33" t="s">
        <v>392</v>
      </c>
      <c r="N45" s="19">
        <f t="shared" si="2"/>
        <v>59</v>
      </c>
      <c r="O45" s="19">
        <f t="shared" si="3"/>
        <v>11.8</v>
      </c>
      <c r="P45" s="36">
        <v>25</v>
      </c>
      <c r="Q45" s="37">
        <v>0</v>
      </c>
      <c r="R45" s="51">
        <v>0</v>
      </c>
      <c r="S45" s="63">
        <f t="shared" si="4"/>
        <v>0</v>
      </c>
      <c r="T45" s="30">
        <f t="shared" si="5"/>
        <v>25</v>
      </c>
      <c r="U45" s="65" t="s">
        <v>393</v>
      </c>
      <c r="V45" s="31" t="e">
        <f t="shared" si="6"/>
        <v>#VALUE!</v>
      </c>
    </row>
    <row r="46" spans="1:22" ht="23.25">
      <c r="A46" s="19">
        <v>44</v>
      </c>
      <c r="B46" s="19">
        <v>163761</v>
      </c>
      <c r="C46" s="19">
        <v>1222190078</v>
      </c>
      <c r="D46" s="20" t="s">
        <v>547</v>
      </c>
      <c r="E46" s="20" t="s">
        <v>548</v>
      </c>
      <c r="F46" s="20" t="s">
        <v>549</v>
      </c>
      <c r="G46" s="20" t="s">
        <v>52</v>
      </c>
      <c r="H46" s="19" t="s">
        <v>474</v>
      </c>
      <c r="I46" s="19" t="s">
        <v>425</v>
      </c>
      <c r="J46" s="19">
        <f t="shared" si="0"/>
        <v>60</v>
      </c>
      <c r="K46" s="20">
        <f t="shared" si="1"/>
        <v>6</v>
      </c>
      <c r="L46" s="19" t="s">
        <v>550</v>
      </c>
      <c r="M46" s="19" t="s">
        <v>432</v>
      </c>
      <c r="N46" s="19">
        <f t="shared" si="2"/>
        <v>61.5</v>
      </c>
      <c r="O46" s="19">
        <f t="shared" si="3"/>
        <v>12.3</v>
      </c>
      <c r="P46" s="36">
        <v>25</v>
      </c>
      <c r="Q46" s="29">
        <v>0</v>
      </c>
      <c r="R46" s="51">
        <v>0</v>
      </c>
      <c r="S46" s="63">
        <f t="shared" si="4"/>
        <v>0</v>
      </c>
      <c r="T46" s="30">
        <f t="shared" si="5"/>
        <v>25</v>
      </c>
      <c r="U46" s="64">
        <v>5.8571428571428568</v>
      </c>
      <c r="V46" s="31">
        <f t="shared" si="6"/>
        <v>49.157142857142858</v>
      </c>
    </row>
    <row r="47" spans="1:22" ht="34.5">
      <c r="A47" s="19">
        <v>45</v>
      </c>
      <c r="B47" s="33">
        <v>159100</v>
      </c>
      <c r="C47" s="33">
        <v>1222190079</v>
      </c>
      <c r="D47" s="34" t="s">
        <v>551</v>
      </c>
      <c r="E47" s="34" t="s">
        <v>552</v>
      </c>
      <c r="F47" s="34" t="s">
        <v>553</v>
      </c>
      <c r="G47" s="34" t="s">
        <v>39</v>
      </c>
      <c r="H47" s="33" t="s">
        <v>554</v>
      </c>
      <c r="I47" s="33" t="s">
        <v>555</v>
      </c>
      <c r="J47" s="19">
        <f t="shared" si="0"/>
        <v>73.925925925925924</v>
      </c>
      <c r="K47" s="20">
        <f t="shared" si="1"/>
        <v>7.3925925925925924</v>
      </c>
      <c r="L47" s="33" t="s">
        <v>556</v>
      </c>
      <c r="M47" s="33" t="s">
        <v>557</v>
      </c>
      <c r="N47" s="19">
        <f t="shared" si="2"/>
        <v>80.070422535211264</v>
      </c>
      <c r="O47" s="19">
        <f t="shared" si="3"/>
        <v>16.014084507042252</v>
      </c>
      <c r="P47" s="36">
        <v>25</v>
      </c>
      <c r="Q47" s="37">
        <v>0</v>
      </c>
      <c r="R47" s="51">
        <v>0</v>
      </c>
      <c r="S47" s="63">
        <f t="shared" si="4"/>
        <v>0</v>
      </c>
      <c r="T47" s="30">
        <f t="shared" si="5"/>
        <v>25</v>
      </c>
      <c r="U47" s="65" t="s">
        <v>393</v>
      </c>
      <c r="V47" s="31" t="e">
        <f t="shared" si="6"/>
        <v>#VALUE!</v>
      </c>
    </row>
    <row r="48" spans="1:22" ht="23.25">
      <c r="A48" s="19">
        <v>46</v>
      </c>
      <c r="B48" s="33">
        <v>159075</v>
      </c>
      <c r="C48" s="33">
        <v>1222190082</v>
      </c>
      <c r="D48" s="34" t="s">
        <v>97</v>
      </c>
      <c r="E48" s="34" t="s">
        <v>98</v>
      </c>
      <c r="F48" s="34" t="s">
        <v>99</v>
      </c>
      <c r="G48" s="34" t="s">
        <v>23</v>
      </c>
      <c r="H48" s="33" t="s">
        <v>558</v>
      </c>
      <c r="I48" s="33" t="s">
        <v>375</v>
      </c>
      <c r="J48" s="19">
        <f t="shared" si="0"/>
        <v>65.904761904761898</v>
      </c>
      <c r="K48" s="20">
        <f t="shared" si="1"/>
        <v>6.5904761904761902</v>
      </c>
      <c r="L48" s="33" t="s">
        <v>559</v>
      </c>
      <c r="M48" s="33" t="s">
        <v>380</v>
      </c>
      <c r="N48" s="19">
        <f t="shared" si="2"/>
        <v>79.599999999999994</v>
      </c>
      <c r="O48" s="19">
        <f t="shared" si="3"/>
        <v>15.92</v>
      </c>
      <c r="P48" s="36">
        <v>25</v>
      </c>
      <c r="Q48" s="37">
        <v>0</v>
      </c>
      <c r="R48" s="51">
        <v>0</v>
      </c>
      <c r="S48" s="63">
        <f t="shared" si="4"/>
        <v>0</v>
      </c>
      <c r="T48" s="30">
        <f t="shared" si="5"/>
        <v>25</v>
      </c>
      <c r="U48" s="65">
        <v>7.7142857142857144</v>
      </c>
      <c r="V48" s="31">
        <f t="shared" si="6"/>
        <v>55.224761904761905</v>
      </c>
    </row>
    <row r="49" spans="1:22" ht="23.25">
      <c r="A49" s="19">
        <v>47</v>
      </c>
      <c r="B49" s="33">
        <v>159857</v>
      </c>
      <c r="C49" s="33">
        <v>1222190083</v>
      </c>
      <c r="D49" s="34" t="s">
        <v>560</v>
      </c>
      <c r="E49" s="34" t="s">
        <v>561</v>
      </c>
      <c r="F49" s="34" t="s">
        <v>562</v>
      </c>
      <c r="G49" s="34" t="s">
        <v>23</v>
      </c>
      <c r="H49" s="33" t="s">
        <v>563</v>
      </c>
      <c r="I49" s="33" t="s">
        <v>378</v>
      </c>
      <c r="J49" s="19">
        <f t="shared" si="0"/>
        <v>61.724137931034484</v>
      </c>
      <c r="K49" s="20">
        <f t="shared" si="1"/>
        <v>6.1724137931034484</v>
      </c>
      <c r="L49" s="33" t="s">
        <v>564</v>
      </c>
      <c r="M49" s="33" t="s">
        <v>565</v>
      </c>
      <c r="N49" s="19">
        <f t="shared" si="2"/>
        <v>71.285714285714292</v>
      </c>
      <c r="O49" s="19">
        <f t="shared" si="3"/>
        <v>14.25714285714286</v>
      </c>
      <c r="P49" s="36">
        <v>25</v>
      </c>
      <c r="Q49" s="37">
        <v>30</v>
      </c>
      <c r="R49" s="51">
        <v>0</v>
      </c>
      <c r="S49" s="63">
        <f t="shared" si="4"/>
        <v>0</v>
      </c>
      <c r="T49" s="30">
        <f t="shared" si="5"/>
        <v>30</v>
      </c>
      <c r="U49" s="65">
        <v>4.2857142857142856</v>
      </c>
      <c r="V49" s="31">
        <f t="shared" si="6"/>
        <v>54.715270935960589</v>
      </c>
    </row>
    <row r="50" spans="1:22" ht="23.25">
      <c r="A50" s="19">
        <v>48</v>
      </c>
      <c r="B50" s="33">
        <v>159402</v>
      </c>
      <c r="C50" s="33">
        <v>1222190084</v>
      </c>
      <c r="D50" s="34" t="s">
        <v>566</v>
      </c>
      <c r="E50" s="34" t="s">
        <v>567</v>
      </c>
      <c r="F50" s="34" t="s">
        <v>568</v>
      </c>
      <c r="G50" s="34" t="s">
        <v>52</v>
      </c>
      <c r="H50" s="33" t="s">
        <v>569</v>
      </c>
      <c r="I50" s="33" t="s">
        <v>378</v>
      </c>
      <c r="J50" s="19">
        <f t="shared" si="0"/>
        <v>69.620689655172413</v>
      </c>
      <c r="K50" s="20">
        <f t="shared" si="1"/>
        <v>6.9620689655172416</v>
      </c>
      <c r="L50" s="33" t="s">
        <v>570</v>
      </c>
      <c r="M50" s="33" t="s">
        <v>405</v>
      </c>
      <c r="N50" s="19">
        <f t="shared" si="2"/>
        <v>81.125</v>
      </c>
      <c r="O50" s="19">
        <f t="shared" si="3"/>
        <v>16.225000000000001</v>
      </c>
      <c r="P50" s="36">
        <v>25</v>
      </c>
      <c r="Q50" s="37">
        <v>0</v>
      </c>
      <c r="R50" s="51">
        <v>0</v>
      </c>
      <c r="S50" s="63">
        <f t="shared" si="4"/>
        <v>0</v>
      </c>
      <c r="T50" s="30">
        <f t="shared" si="5"/>
        <v>25</v>
      </c>
      <c r="U50" s="65">
        <v>7</v>
      </c>
      <c r="V50" s="31">
        <f t="shared" si="6"/>
        <v>55.187068965517241</v>
      </c>
    </row>
    <row r="51" spans="1:22" ht="23.25">
      <c r="A51" s="19">
        <v>49</v>
      </c>
      <c r="B51" s="19">
        <v>159058</v>
      </c>
      <c r="C51" s="19">
        <v>1222190085</v>
      </c>
      <c r="D51" s="20" t="s">
        <v>571</v>
      </c>
      <c r="E51" s="20" t="s">
        <v>572</v>
      </c>
      <c r="F51" s="20" t="s">
        <v>573</v>
      </c>
      <c r="G51" s="20" t="s">
        <v>28</v>
      </c>
      <c r="H51" s="19" t="s">
        <v>574</v>
      </c>
      <c r="I51" s="19" t="s">
        <v>375</v>
      </c>
      <c r="J51" s="19">
        <f t="shared" si="0"/>
        <v>78.952380952380949</v>
      </c>
      <c r="K51" s="20">
        <f t="shared" si="1"/>
        <v>7.8952380952380956</v>
      </c>
      <c r="L51" s="19">
        <v>1729</v>
      </c>
      <c r="M51" s="19">
        <v>2250</v>
      </c>
      <c r="N51" s="19">
        <f t="shared" si="2"/>
        <v>76.844444444444449</v>
      </c>
      <c r="O51" s="19">
        <f t="shared" si="3"/>
        <v>15.36888888888889</v>
      </c>
      <c r="P51" s="28">
        <v>0</v>
      </c>
      <c r="Q51" s="29">
        <v>0</v>
      </c>
      <c r="R51" s="51" t="s">
        <v>160</v>
      </c>
      <c r="S51" s="63">
        <f t="shared" si="4"/>
        <v>23.9985</v>
      </c>
      <c r="T51" s="30">
        <f t="shared" si="5"/>
        <v>23.9985</v>
      </c>
      <c r="U51" s="64">
        <v>8.7142857142857135</v>
      </c>
      <c r="V51" s="31">
        <f t="shared" si="6"/>
        <v>55.976912698412704</v>
      </c>
    </row>
    <row r="52" spans="1:22" ht="23.25">
      <c r="A52" s="19">
        <v>50</v>
      </c>
      <c r="B52" s="33">
        <v>160928</v>
      </c>
      <c r="C52" s="33">
        <v>1222190089</v>
      </c>
      <c r="D52" s="34" t="s">
        <v>102</v>
      </c>
      <c r="E52" s="34" t="s">
        <v>103</v>
      </c>
      <c r="F52" s="34" t="s">
        <v>104</v>
      </c>
      <c r="G52" s="34" t="s">
        <v>575</v>
      </c>
      <c r="H52" s="33" t="s">
        <v>576</v>
      </c>
      <c r="I52" s="33" t="s">
        <v>385</v>
      </c>
      <c r="J52" s="19">
        <f t="shared" si="0"/>
        <v>81.5</v>
      </c>
      <c r="K52" s="20">
        <f t="shared" si="1"/>
        <v>8.15</v>
      </c>
      <c r="L52" s="33" t="s">
        <v>577</v>
      </c>
      <c r="M52" s="33" t="s">
        <v>405</v>
      </c>
      <c r="N52" s="19">
        <f t="shared" si="2"/>
        <v>58.0625</v>
      </c>
      <c r="O52" s="19">
        <f t="shared" si="3"/>
        <v>11.612500000000001</v>
      </c>
      <c r="P52" s="36">
        <v>0</v>
      </c>
      <c r="Q52" s="37">
        <v>0</v>
      </c>
      <c r="R52" s="51" t="s">
        <v>54</v>
      </c>
      <c r="S52" s="63">
        <f t="shared" si="4"/>
        <v>25.2</v>
      </c>
      <c r="T52" s="30">
        <f t="shared" si="5"/>
        <v>25.2</v>
      </c>
      <c r="U52" s="65">
        <v>4.5714285714285712</v>
      </c>
      <c r="V52" s="31">
        <f t="shared" si="6"/>
        <v>49.533928571428568</v>
      </c>
    </row>
    <row r="53" spans="1:22" ht="34.5">
      <c r="A53" s="19">
        <v>51</v>
      </c>
      <c r="B53" s="19">
        <v>163142</v>
      </c>
      <c r="C53" s="19">
        <v>1222190091</v>
      </c>
      <c r="D53" s="20" t="s">
        <v>108</v>
      </c>
      <c r="E53" s="20" t="s">
        <v>109</v>
      </c>
      <c r="F53" s="20" t="s">
        <v>110</v>
      </c>
      <c r="G53" s="20" t="s">
        <v>52</v>
      </c>
      <c r="H53" s="19" t="s">
        <v>578</v>
      </c>
      <c r="I53" s="19" t="s">
        <v>378</v>
      </c>
      <c r="J53" s="19">
        <f t="shared" si="0"/>
        <v>86.310344827586206</v>
      </c>
      <c r="K53" s="20">
        <f t="shared" si="1"/>
        <v>8.6310344827586203</v>
      </c>
      <c r="L53" s="19" t="s">
        <v>579</v>
      </c>
      <c r="M53" s="19" t="s">
        <v>405</v>
      </c>
      <c r="N53" s="19">
        <f t="shared" si="2"/>
        <v>64.75</v>
      </c>
      <c r="O53" s="19">
        <f t="shared" si="3"/>
        <v>12.950000000000001</v>
      </c>
      <c r="P53" s="28">
        <v>25</v>
      </c>
      <c r="Q53" s="29">
        <v>0</v>
      </c>
      <c r="R53" s="51">
        <v>0</v>
      </c>
      <c r="S53" s="63">
        <f t="shared" si="4"/>
        <v>0</v>
      </c>
      <c r="T53" s="30">
        <f t="shared" si="5"/>
        <v>25</v>
      </c>
      <c r="U53" s="64">
        <v>7.5714285714285712</v>
      </c>
      <c r="V53" s="31">
        <f t="shared" si="6"/>
        <v>54.152463054187194</v>
      </c>
    </row>
    <row r="54" spans="1:22" ht="45.75">
      <c r="A54" s="19">
        <v>52</v>
      </c>
      <c r="B54" s="33">
        <v>159946</v>
      </c>
      <c r="C54" s="33">
        <v>1222190095</v>
      </c>
      <c r="D54" s="34" t="s">
        <v>112</v>
      </c>
      <c r="E54" s="34" t="s">
        <v>113</v>
      </c>
      <c r="F54" s="34" t="s">
        <v>114</v>
      </c>
      <c r="G54" s="34" t="s">
        <v>52</v>
      </c>
      <c r="H54" s="33" t="s">
        <v>580</v>
      </c>
      <c r="I54" s="33" t="s">
        <v>378</v>
      </c>
      <c r="J54" s="19">
        <f t="shared" si="0"/>
        <v>80.206896551724142</v>
      </c>
      <c r="K54" s="20">
        <f t="shared" si="1"/>
        <v>8.0206896551724149</v>
      </c>
      <c r="L54" s="33" t="s">
        <v>581</v>
      </c>
      <c r="M54" s="33" t="s">
        <v>373</v>
      </c>
      <c r="N54" s="19">
        <f t="shared" si="2"/>
        <v>70.577777777777783</v>
      </c>
      <c r="O54" s="19">
        <f t="shared" si="3"/>
        <v>14.115555555555558</v>
      </c>
      <c r="P54" s="36">
        <v>0</v>
      </c>
      <c r="Q54" s="37">
        <v>0</v>
      </c>
      <c r="R54" s="51" t="s">
        <v>117</v>
      </c>
      <c r="S54" s="63">
        <f t="shared" si="4"/>
        <v>42.601500000000001</v>
      </c>
      <c r="T54" s="30">
        <f t="shared" si="5"/>
        <v>42.601500000000001</v>
      </c>
      <c r="U54" s="65">
        <v>8.7142857142857135</v>
      </c>
      <c r="V54" s="31">
        <f t="shared" si="6"/>
        <v>73.452030925013688</v>
      </c>
    </row>
    <row r="55" spans="1:22" ht="23.25">
      <c r="A55" s="19">
        <v>53</v>
      </c>
      <c r="B55" s="19">
        <v>163021</v>
      </c>
      <c r="C55" s="19">
        <v>1222190098</v>
      </c>
      <c r="D55" s="20" t="s">
        <v>118</v>
      </c>
      <c r="E55" s="20" t="s">
        <v>119</v>
      </c>
      <c r="F55" s="20" t="s">
        <v>120</v>
      </c>
      <c r="G55" s="20" t="s">
        <v>52</v>
      </c>
      <c r="H55" s="19" t="s">
        <v>582</v>
      </c>
      <c r="I55" s="19" t="s">
        <v>378</v>
      </c>
      <c r="J55" s="19">
        <f t="shared" si="0"/>
        <v>70.482758620689651</v>
      </c>
      <c r="K55" s="20">
        <f t="shared" si="1"/>
        <v>7.0482758620689658</v>
      </c>
      <c r="L55" s="19" t="s">
        <v>379</v>
      </c>
      <c r="M55" s="19" t="s">
        <v>380</v>
      </c>
      <c r="N55" s="19">
        <f t="shared" si="2"/>
        <v>61.15</v>
      </c>
      <c r="O55" s="19">
        <f t="shared" si="3"/>
        <v>12.23</v>
      </c>
      <c r="P55" s="28">
        <v>0</v>
      </c>
      <c r="Q55" s="29">
        <v>0</v>
      </c>
      <c r="R55" s="51" t="s">
        <v>59</v>
      </c>
      <c r="S55" s="63">
        <f t="shared" si="4"/>
        <v>23.400000000000002</v>
      </c>
      <c r="T55" s="30">
        <f t="shared" si="5"/>
        <v>23.400000000000002</v>
      </c>
      <c r="U55" s="64" t="s">
        <v>393</v>
      </c>
      <c r="V55" s="31" t="e">
        <f t="shared" si="6"/>
        <v>#VALUE!</v>
      </c>
    </row>
    <row r="56" spans="1:22" ht="23.25">
      <c r="A56" s="19">
        <v>54</v>
      </c>
      <c r="B56" s="33">
        <v>161914</v>
      </c>
      <c r="C56" s="33">
        <v>1222190100</v>
      </c>
      <c r="D56" s="34" t="s">
        <v>583</v>
      </c>
      <c r="E56" s="34" t="s">
        <v>584</v>
      </c>
      <c r="F56" s="34" t="s">
        <v>585</v>
      </c>
      <c r="G56" s="34" t="s">
        <v>28</v>
      </c>
      <c r="H56" s="33" t="s">
        <v>586</v>
      </c>
      <c r="I56" s="33" t="s">
        <v>375</v>
      </c>
      <c r="J56" s="19">
        <f t="shared" si="0"/>
        <v>79.206349206349202</v>
      </c>
      <c r="K56" s="20">
        <f t="shared" si="1"/>
        <v>7.9206349206349209</v>
      </c>
      <c r="L56" s="33" t="s">
        <v>587</v>
      </c>
      <c r="M56" s="33" t="s">
        <v>380</v>
      </c>
      <c r="N56" s="19">
        <f t="shared" si="2"/>
        <v>78.5</v>
      </c>
      <c r="O56" s="19">
        <f t="shared" si="3"/>
        <v>15.700000000000001</v>
      </c>
      <c r="P56" s="36">
        <v>25</v>
      </c>
      <c r="Q56" s="37">
        <v>0</v>
      </c>
      <c r="R56" s="51" t="s">
        <v>151</v>
      </c>
      <c r="S56" s="63">
        <f t="shared" si="4"/>
        <v>30.6</v>
      </c>
      <c r="T56" s="30">
        <f t="shared" si="5"/>
        <v>30.6</v>
      </c>
      <c r="U56" s="65">
        <v>6.1428571428571432</v>
      </c>
      <c r="V56" s="31">
        <f t="shared" si="6"/>
        <v>60.363492063492075</v>
      </c>
    </row>
    <row r="57" spans="1:22" ht="23.25">
      <c r="A57" s="19">
        <v>55</v>
      </c>
      <c r="B57" s="19">
        <v>175457</v>
      </c>
      <c r="C57" s="19">
        <v>1222190101</v>
      </c>
      <c r="D57" s="20" t="s">
        <v>583</v>
      </c>
      <c r="E57" s="20" t="s">
        <v>588</v>
      </c>
      <c r="F57" s="20" t="s">
        <v>589</v>
      </c>
      <c r="G57" s="20" t="s">
        <v>52</v>
      </c>
      <c r="H57" s="19" t="s">
        <v>590</v>
      </c>
      <c r="I57" s="19" t="s">
        <v>380</v>
      </c>
      <c r="J57" s="19">
        <f t="shared" si="0"/>
        <v>90.2</v>
      </c>
      <c r="K57" s="20">
        <f t="shared" si="1"/>
        <v>9.0200000000000014</v>
      </c>
      <c r="L57" s="19" t="s">
        <v>557</v>
      </c>
      <c r="M57" s="19" t="s">
        <v>380</v>
      </c>
      <c r="N57" s="19">
        <f t="shared" si="2"/>
        <v>71</v>
      </c>
      <c r="O57" s="19">
        <f t="shared" si="3"/>
        <v>14.200000000000001</v>
      </c>
      <c r="P57" s="28">
        <v>25</v>
      </c>
      <c r="Q57" s="29">
        <v>0</v>
      </c>
      <c r="R57" s="51">
        <v>0</v>
      </c>
      <c r="S57" s="63">
        <f t="shared" si="4"/>
        <v>0</v>
      </c>
      <c r="T57" s="30">
        <f t="shared" si="5"/>
        <v>25</v>
      </c>
      <c r="U57" s="64">
        <v>5.8571428571428568</v>
      </c>
      <c r="V57" s="31">
        <f t="shared" si="6"/>
        <v>54.07714285714286</v>
      </c>
    </row>
    <row r="58" spans="1:22" ht="23.25">
      <c r="A58" s="19">
        <v>56</v>
      </c>
      <c r="B58" s="19">
        <v>163544</v>
      </c>
      <c r="C58" s="19">
        <v>1222190105</v>
      </c>
      <c r="D58" s="20" t="s">
        <v>591</v>
      </c>
      <c r="E58" s="20" t="s">
        <v>592</v>
      </c>
      <c r="F58" s="20" t="s">
        <v>593</v>
      </c>
      <c r="G58" s="20" t="s">
        <v>28</v>
      </c>
      <c r="H58" s="19" t="s">
        <v>594</v>
      </c>
      <c r="I58" s="19" t="s">
        <v>378</v>
      </c>
      <c r="J58" s="19">
        <f t="shared" si="0"/>
        <v>66.965517241379317</v>
      </c>
      <c r="K58" s="20">
        <f t="shared" si="1"/>
        <v>6.6965517241379322</v>
      </c>
      <c r="L58" s="19" t="s">
        <v>595</v>
      </c>
      <c r="M58" s="19" t="s">
        <v>486</v>
      </c>
      <c r="N58" s="19">
        <f t="shared" si="2"/>
        <v>73.35849056603773</v>
      </c>
      <c r="O58" s="19">
        <f t="shared" si="3"/>
        <v>14.671698113207547</v>
      </c>
      <c r="P58" s="28">
        <v>0</v>
      </c>
      <c r="Q58" s="29">
        <v>0</v>
      </c>
      <c r="R58" s="51">
        <v>0</v>
      </c>
      <c r="S58" s="63">
        <f t="shared" si="4"/>
        <v>0</v>
      </c>
      <c r="T58" s="30">
        <f t="shared" si="5"/>
        <v>0</v>
      </c>
      <c r="U58" s="64" t="s">
        <v>393</v>
      </c>
      <c r="V58" s="31" t="e">
        <f t="shared" si="6"/>
        <v>#VALUE!</v>
      </c>
    </row>
    <row r="59" spans="1:22" ht="23.25">
      <c r="A59" s="19">
        <v>57</v>
      </c>
      <c r="B59" s="19">
        <v>163650</v>
      </c>
      <c r="C59" s="19">
        <v>1222190110</v>
      </c>
      <c r="D59" s="20" t="s">
        <v>123</v>
      </c>
      <c r="E59" s="20" t="s">
        <v>124</v>
      </c>
      <c r="F59" s="20" t="s">
        <v>125</v>
      </c>
      <c r="G59" s="20" t="s">
        <v>90</v>
      </c>
      <c r="H59" s="19" t="s">
        <v>471</v>
      </c>
      <c r="I59" s="19" t="s">
        <v>375</v>
      </c>
      <c r="J59" s="19">
        <f t="shared" si="0"/>
        <v>64.666666666666671</v>
      </c>
      <c r="K59" s="20">
        <f t="shared" si="1"/>
        <v>6.4666666666666677</v>
      </c>
      <c r="L59" s="19">
        <v>1441</v>
      </c>
      <c r="M59" s="19" t="s">
        <v>380</v>
      </c>
      <c r="N59" s="19">
        <f t="shared" si="2"/>
        <v>72.05</v>
      </c>
      <c r="O59" s="19">
        <f t="shared" si="3"/>
        <v>14.41</v>
      </c>
      <c r="P59" s="36">
        <v>0</v>
      </c>
      <c r="Q59" s="37">
        <v>0</v>
      </c>
      <c r="R59" s="51" t="s">
        <v>35</v>
      </c>
      <c r="S59" s="63">
        <f t="shared" si="4"/>
        <v>27.598500000000001</v>
      </c>
      <c r="T59" s="30">
        <f t="shared" si="5"/>
        <v>27.598500000000001</v>
      </c>
      <c r="U59" s="65">
        <v>5</v>
      </c>
      <c r="V59" s="31">
        <f t="shared" si="6"/>
        <v>53.475166666666667</v>
      </c>
    </row>
    <row r="60" spans="1:22" ht="23.25">
      <c r="A60" s="19">
        <v>58</v>
      </c>
      <c r="B60" s="19">
        <v>161204</v>
      </c>
      <c r="C60" s="19">
        <v>1222190111</v>
      </c>
      <c r="D60" s="20" t="s">
        <v>596</v>
      </c>
      <c r="E60" s="20" t="s">
        <v>304</v>
      </c>
      <c r="F60" s="20" t="s">
        <v>597</v>
      </c>
      <c r="G60" s="20" t="s">
        <v>52</v>
      </c>
      <c r="H60" s="19" t="s">
        <v>471</v>
      </c>
      <c r="I60" s="19" t="s">
        <v>378</v>
      </c>
      <c r="J60" s="19">
        <f t="shared" si="0"/>
        <v>70.241379310344826</v>
      </c>
      <c r="K60" s="20">
        <f t="shared" si="1"/>
        <v>7.0241379310344829</v>
      </c>
      <c r="L60" s="19" t="s">
        <v>598</v>
      </c>
      <c r="M60" s="19" t="s">
        <v>565</v>
      </c>
      <c r="N60" s="19">
        <f t="shared" si="2"/>
        <v>67</v>
      </c>
      <c r="O60" s="19">
        <f t="shared" si="3"/>
        <v>13.4</v>
      </c>
      <c r="P60" s="28">
        <v>0</v>
      </c>
      <c r="Q60" s="29">
        <v>0</v>
      </c>
      <c r="R60" s="51" t="s">
        <v>48</v>
      </c>
      <c r="S60" s="63">
        <f t="shared" si="4"/>
        <v>22.801500000000001</v>
      </c>
      <c r="T60" s="30">
        <f t="shared" si="5"/>
        <v>22.801500000000001</v>
      </c>
      <c r="U60" s="64">
        <v>6.8571428571428568</v>
      </c>
      <c r="V60" s="31">
        <f t="shared" si="6"/>
        <v>50.082780788177338</v>
      </c>
    </row>
    <row r="61" spans="1:22" ht="23.25">
      <c r="A61" s="19">
        <v>59</v>
      </c>
      <c r="B61" s="19">
        <v>159243</v>
      </c>
      <c r="C61" s="19">
        <v>1222190113</v>
      </c>
      <c r="D61" s="20" t="s">
        <v>599</v>
      </c>
      <c r="E61" s="20" t="s">
        <v>600</v>
      </c>
      <c r="F61" s="20" t="s">
        <v>601</v>
      </c>
      <c r="G61" s="20" t="s">
        <v>28</v>
      </c>
      <c r="H61" s="19" t="s">
        <v>602</v>
      </c>
      <c r="I61" s="19" t="s">
        <v>375</v>
      </c>
      <c r="J61" s="19">
        <f t="shared" si="0"/>
        <v>84.412698412698418</v>
      </c>
      <c r="K61" s="20">
        <f t="shared" si="1"/>
        <v>8.4412698412698415</v>
      </c>
      <c r="L61" s="19" t="s">
        <v>603</v>
      </c>
      <c r="M61" s="19" t="s">
        <v>373</v>
      </c>
      <c r="N61" s="19">
        <f t="shared" si="2"/>
        <v>83.288888888888891</v>
      </c>
      <c r="O61" s="19">
        <f t="shared" si="3"/>
        <v>16.657777777777778</v>
      </c>
      <c r="P61" s="28">
        <v>25</v>
      </c>
      <c r="Q61" s="29">
        <v>0</v>
      </c>
      <c r="R61" s="51" t="s">
        <v>604</v>
      </c>
      <c r="S61" s="63">
        <f t="shared" si="4"/>
        <v>36</v>
      </c>
      <c r="T61" s="30">
        <f t="shared" si="5"/>
        <v>36</v>
      </c>
      <c r="U61" s="64">
        <v>8.8571428571428577</v>
      </c>
      <c r="V61" s="31">
        <f t="shared" si="6"/>
        <v>69.956190476190486</v>
      </c>
    </row>
    <row r="62" spans="1:22" ht="23.25">
      <c r="A62" s="19">
        <v>60</v>
      </c>
      <c r="B62" s="19">
        <v>162652</v>
      </c>
      <c r="C62" s="19">
        <v>1222190114</v>
      </c>
      <c r="D62" s="20" t="s">
        <v>605</v>
      </c>
      <c r="E62" s="20" t="s">
        <v>606</v>
      </c>
      <c r="F62" s="20" t="s">
        <v>607</v>
      </c>
      <c r="G62" s="20" t="s">
        <v>23</v>
      </c>
      <c r="H62" s="19" t="s">
        <v>608</v>
      </c>
      <c r="I62" s="19" t="s">
        <v>378</v>
      </c>
      <c r="J62" s="19">
        <f t="shared" si="0"/>
        <v>75.689655172413794</v>
      </c>
      <c r="K62" s="20">
        <f t="shared" si="1"/>
        <v>7.5689655172413799</v>
      </c>
      <c r="L62" s="19" t="s">
        <v>609</v>
      </c>
      <c r="M62" s="19" t="s">
        <v>398</v>
      </c>
      <c r="N62" s="19">
        <f t="shared" si="2"/>
        <v>67.416666666666671</v>
      </c>
      <c r="O62" s="19">
        <f t="shared" si="3"/>
        <v>13.483333333333334</v>
      </c>
      <c r="P62" s="28">
        <v>25</v>
      </c>
      <c r="Q62" s="29">
        <v>0</v>
      </c>
      <c r="R62" s="51">
        <v>0</v>
      </c>
      <c r="S62" s="63">
        <f t="shared" si="4"/>
        <v>0</v>
      </c>
      <c r="T62" s="30">
        <f t="shared" si="5"/>
        <v>25</v>
      </c>
      <c r="U62" s="64" t="s">
        <v>393</v>
      </c>
      <c r="V62" s="31" t="e">
        <f t="shared" si="6"/>
        <v>#VALUE!</v>
      </c>
    </row>
    <row r="63" spans="1:22" ht="23.25">
      <c r="A63" s="19">
        <v>61</v>
      </c>
      <c r="B63" s="19">
        <v>162580</v>
      </c>
      <c r="C63" s="19">
        <v>1222190116</v>
      </c>
      <c r="D63" s="20" t="s">
        <v>127</v>
      </c>
      <c r="E63" s="20" t="s">
        <v>128</v>
      </c>
      <c r="F63" s="20" t="s">
        <v>129</v>
      </c>
      <c r="G63" s="20" t="s">
        <v>52</v>
      </c>
      <c r="H63" s="19" t="s">
        <v>610</v>
      </c>
      <c r="I63" s="19" t="s">
        <v>375</v>
      </c>
      <c r="J63" s="19">
        <f t="shared" si="0"/>
        <v>83.333333333333329</v>
      </c>
      <c r="K63" s="20">
        <f t="shared" si="1"/>
        <v>8.3333333333333339</v>
      </c>
      <c r="L63" s="19" t="s">
        <v>611</v>
      </c>
      <c r="M63" s="19" t="s">
        <v>380</v>
      </c>
      <c r="N63" s="19">
        <f t="shared" si="2"/>
        <v>79.05</v>
      </c>
      <c r="O63" s="19">
        <f t="shared" si="3"/>
        <v>15.81</v>
      </c>
      <c r="P63" s="28">
        <v>25</v>
      </c>
      <c r="Q63" s="29">
        <v>0</v>
      </c>
      <c r="R63" s="51" t="s">
        <v>132</v>
      </c>
      <c r="S63" s="63">
        <f t="shared" si="4"/>
        <v>30.0015</v>
      </c>
      <c r="T63" s="30">
        <f t="shared" si="5"/>
        <v>30.0015</v>
      </c>
      <c r="U63" s="64">
        <v>8.4285714285714288</v>
      </c>
      <c r="V63" s="31">
        <f t="shared" si="6"/>
        <v>62.573404761904769</v>
      </c>
    </row>
    <row r="64" spans="1:22" ht="23.25">
      <c r="A64" s="19">
        <v>62</v>
      </c>
      <c r="B64" s="19">
        <v>159179</v>
      </c>
      <c r="C64" s="19">
        <v>1222190119</v>
      </c>
      <c r="D64" s="20" t="s">
        <v>133</v>
      </c>
      <c r="E64" s="20" t="s">
        <v>134</v>
      </c>
      <c r="F64" s="20" t="s">
        <v>135</v>
      </c>
      <c r="G64" s="20" t="s">
        <v>52</v>
      </c>
      <c r="H64" s="19" t="s">
        <v>612</v>
      </c>
      <c r="I64" s="19" t="s">
        <v>378</v>
      </c>
      <c r="J64" s="19">
        <f t="shared" si="0"/>
        <v>76.241379310344826</v>
      </c>
      <c r="K64" s="20">
        <f t="shared" si="1"/>
        <v>7.6241379310344826</v>
      </c>
      <c r="L64" s="19" t="s">
        <v>613</v>
      </c>
      <c r="M64" s="19" t="s">
        <v>373</v>
      </c>
      <c r="N64" s="19">
        <f t="shared" si="2"/>
        <v>79.37777777777778</v>
      </c>
      <c r="O64" s="19">
        <f t="shared" si="3"/>
        <v>15.875555555555557</v>
      </c>
      <c r="P64" s="28">
        <v>25</v>
      </c>
      <c r="Q64" s="29">
        <v>30</v>
      </c>
      <c r="R64" s="51" t="s">
        <v>54</v>
      </c>
      <c r="S64" s="63">
        <f t="shared" si="4"/>
        <v>25.2</v>
      </c>
      <c r="T64" s="30">
        <f t="shared" si="5"/>
        <v>30</v>
      </c>
      <c r="U64" s="64">
        <v>6</v>
      </c>
      <c r="V64" s="31">
        <f t="shared" si="6"/>
        <v>59.49969348659004</v>
      </c>
    </row>
    <row r="65" spans="1:22" ht="23.25">
      <c r="A65" s="19">
        <v>63</v>
      </c>
      <c r="B65" s="33">
        <v>159083</v>
      </c>
      <c r="C65" s="33">
        <v>1222190124</v>
      </c>
      <c r="D65" s="34" t="s">
        <v>614</v>
      </c>
      <c r="E65" s="34" t="s">
        <v>615</v>
      </c>
      <c r="F65" s="34" t="s">
        <v>616</v>
      </c>
      <c r="G65" s="34" t="s">
        <v>52</v>
      </c>
      <c r="H65" s="33" t="s">
        <v>617</v>
      </c>
      <c r="I65" s="33" t="s">
        <v>378</v>
      </c>
      <c r="J65" s="19">
        <f t="shared" si="0"/>
        <v>83.103448275862064</v>
      </c>
      <c r="K65" s="20">
        <f t="shared" si="1"/>
        <v>8.3103448275862064</v>
      </c>
      <c r="L65" s="33" t="s">
        <v>618</v>
      </c>
      <c r="M65" s="33" t="s">
        <v>398</v>
      </c>
      <c r="N65" s="19">
        <f t="shared" si="2"/>
        <v>84.958333333333329</v>
      </c>
      <c r="O65" s="19">
        <f t="shared" si="3"/>
        <v>16.991666666666667</v>
      </c>
      <c r="P65" s="36">
        <v>25</v>
      </c>
      <c r="Q65" s="37">
        <v>0</v>
      </c>
      <c r="R65" s="51">
        <v>0</v>
      </c>
      <c r="S65" s="63">
        <f t="shared" si="4"/>
        <v>0</v>
      </c>
      <c r="T65" s="30">
        <f t="shared" si="5"/>
        <v>25</v>
      </c>
      <c r="U65" s="65">
        <v>8.4285714285714288</v>
      </c>
      <c r="V65" s="31">
        <f t="shared" si="6"/>
        <v>58.730582922824304</v>
      </c>
    </row>
    <row r="66" spans="1:22" ht="23.25">
      <c r="A66" s="19">
        <v>64</v>
      </c>
      <c r="B66" s="33">
        <v>160316</v>
      </c>
      <c r="C66" s="33">
        <v>1222190126</v>
      </c>
      <c r="D66" s="34" t="s">
        <v>619</v>
      </c>
      <c r="E66" s="34" t="s">
        <v>620</v>
      </c>
      <c r="F66" s="34" t="s">
        <v>621</v>
      </c>
      <c r="G66" s="34" t="s">
        <v>140</v>
      </c>
      <c r="H66" s="33" t="s">
        <v>622</v>
      </c>
      <c r="I66" s="33" t="s">
        <v>398</v>
      </c>
      <c r="J66" s="19">
        <f t="shared" si="0"/>
        <v>58.958333333333336</v>
      </c>
      <c r="K66" s="20">
        <f t="shared" si="1"/>
        <v>5.8958333333333339</v>
      </c>
      <c r="L66" s="33" t="s">
        <v>623</v>
      </c>
      <c r="M66" s="33" t="s">
        <v>373</v>
      </c>
      <c r="N66" s="19">
        <f t="shared" si="2"/>
        <v>61.68888888888889</v>
      </c>
      <c r="O66" s="19">
        <f t="shared" si="3"/>
        <v>12.337777777777779</v>
      </c>
      <c r="P66" s="36">
        <v>25</v>
      </c>
      <c r="Q66" s="37">
        <v>0</v>
      </c>
      <c r="R66" s="51" t="s">
        <v>528</v>
      </c>
      <c r="S66" s="63">
        <f t="shared" si="4"/>
        <v>34.200000000000003</v>
      </c>
      <c r="T66" s="30">
        <f t="shared" si="5"/>
        <v>34.200000000000003</v>
      </c>
      <c r="U66" s="65">
        <v>8.5714285714285712</v>
      </c>
      <c r="V66" s="31">
        <f t="shared" si="6"/>
        <v>61.005039682539689</v>
      </c>
    </row>
    <row r="67" spans="1:22" ht="23.25">
      <c r="A67" s="19">
        <v>65</v>
      </c>
      <c r="B67" s="33">
        <v>164218</v>
      </c>
      <c r="C67" s="33">
        <v>1222190127</v>
      </c>
      <c r="D67" s="34" t="s">
        <v>624</v>
      </c>
      <c r="E67" s="34" t="s">
        <v>625</v>
      </c>
      <c r="F67" s="34" t="s">
        <v>626</v>
      </c>
      <c r="G67" s="34" t="s">
        <v>90</v>
      </c>
      <c r="H67" s="33"/>
      <c r="I67" s="33"/>
      <c r="J67" s="19" t="e">
        <f t="shared" si="0"/>
        <v>#DIV/0!</v>
      </c>
      <c r="K67" s="20" t="e">
        <f t="shared" si="1"/>
        <v>#DIV/0!</v>
      </c>
      <c r="L67" s="33" t="s">
        <v>627</v>
      </c>
      <c r="M67" s="33" t="s">
        <v>380</v>
      </c>
      <c r="N67" s="19">
        <f t="shared" si="2"/>
        <v>75.55</v>
      </c>
      <c r="O67" s="19">
        <f t="shared" si="3"/>
        <v>15.11</v>
      </c>
      <c r="P67" s="36">
        <v>25</v>
      </c>
      <c r="Q67" s="37">
        <v>0</v>
      </c>
      <c r="R67" s="51">
        <v>0</v>
      </c>
      <c r="S67" s="63">
        <f t="shared" si="4"/>
        <v>0</v>
      </c>
      <c r="T67" s="30">
        <f t="shared" si="5"/>
        <v>25</v>
      </c>
      <c r="U67" s="65" t="s">
        <v>393</v>
      </c>
      <c r="V67" s="31" t="e">
        <f t="shared" si="6"/>
        <v>#VALUE!</v>
      </c>
    </row>
    <row r="68" spans="1:22" ht="34.5">
      <c r="A68" s="19">
        <v>66</v>
      </c>
      <c r="B68" s="19">
        <v>159633</v>
      </c>
      <c r="C68" s="19">
        <v>1222190128</v>
      </c>
      <c r="D68" s="20" t="s">
        <v>628</v>
      </c>
      <c r="E68" s="20" t="s">
        <v>629</v>
      </c>
      <c r="F68" s="20" t="s">
        <v>630</v>
      </c>
      <c r="G68" s="20" t="s">
        <v>23</v>
      </c>
      <c r="H68" s="19" t="s">
        <v>631</v>
      </c>
      <c r="I68" s="19" t="s">
        <v>425</v>
      </c>
      <c r="J68" s="19">
        <f t="shared" ref="J68:J131" si="7">(H68*100)/I68</f>
        <v>55.666666666666664</v>
      </c>
      <c r="K68" s="20">
        <f t="shared" ref="K68:K132" si="8">0.1*J68</f>
        <v>5.5666666666666664</v>
      </c>
      <c r="L68" s="19" t="s">
        <v>632</v>
      </c>
      <c r="M68" s="19" t="s">
        <v>380</v>
      </c>
      <c r="N68" s="19">
        <f t="shared" ref="N68:N131" si="9">(L68*100)/M68</f>
        <v>60.05</v>
      </c>
      <c r="O68" s="19">
        <f t="shared" ref="O68:O132" si="10">0.2*N68</f>
        <v>12.01</v>
      </c>
      <c r="P68" s="28">
        <v>25</v>
      </c>
      <c r="Q68" s="29">
        <v>0</v>
      </c>
      <c r="R68" s="51">
        <v>0</v>
      </c>
      <c r="S68" s="63">
        <f t="shared" ref="S68:S131" si="11">R68*0.45</f>
        <v>0</v>
      </c>
      <c r="T68" s="30">
        <f t="shared" ref="T68:T131" si="12">MAX(P68,Q68,R68,S68)</f>
        <v>25</v>
      </c>
      <c r="U68" s="64">
        <v>6.8571428571428568</v>
      </c>
      <c r="V68" s="31">
        <f t="shared" ref="V68:V131" si="13">U68+T68+O68+K68</f>
        <v>49.433809523809529</v>
      </c>
    </row>
    <row r="69" spans="1:22" ht="23.25">
      <c r="A69" s="19">
        <v>67</v>
      </c>
      <c r="B69" s="33">
        <v>162142</v>
      </c>
      <c r="C69" s="33">
        <v>1222190130</v>
      </c>
      <c r="D69" s="34" t="s">
        <v>633</v>
      </c>
      <c r="E69" s="34" t="s">
        <v>634</v>
      </c>
      <c r="F69" s="34" t="s">
        <v>139</v>
      </c>
      <c r="G69" s="34" t="s">
        <v>23</v>
      </c>
      <c r="H69" s="33" t="s">
        <v>635</v>
      </c>
      <c r="I69" s="33" t="s">
        <v>378</v>
      </c>
      <c r="J69" s="19">
        <f t="shared" si="7"/>
        <v>69.275862068965523</v>
      </c>
      <c r="K69" s="20">
        <f t="shared" si="8"/>
        <v>6.927586206896553</v>
      </c>
      <c r="L69" s="33" t="s">
        <v>636</v>
      </c>
      <c r="M69" s="33" t="s">
        <v>392</v>
      </c>
      <c r="N69" s="19">
        <f t="shared" si="9"/>
        <v>56.1</v>
      </c>
      <c r="O69" s="19">
        <f t="shared" si="10"/>
        <v>11.22</v>
      </c>
      <c r="P69" s="36">
        <v>25</v>
      </c>
      <c r="Q69" s="37">
        <v>0</v>
      </c>
      <c r="R69" s="51">
        <v>0</v>
      </c>
      <c r="S69" s="63">
        <f t="shared" si="11"/>
        <v>0</v>
      </c>
      <c r="T69" s="30">
        <f t="shared" si="12"/>
        <v>25</v>
      </c>
      <c r="U69" s="65" t="s">
        <v>393</v>
      </c>
      <c r="V69" s="31" t="e">
        <f t="shared" si="13"/>
        <v>#VALUE!</v>
      </c>
    </row>
    <row r="70" spans="1:22" ht="23.25">
      <c r="A70" s="19">
        <v>68</v>
      </c>
      <c r="B70" s="33">
        <v>163989</v>
      </c>
      <c r="C70" s="33">
        <v>1222190131</v>
      </c>
      <c r="D70" s="34" t="s">
        <v>137</v>
      </c>
      <c r="E70" s="34" t="s">
        <v>138</v>
      </c>
      <c r="F70" s="34" t="s">
        <v>139</v>
      </c>
      <c r="G70" s="34" t="s">
        <v>140</v>
      </c>
      <c r="H70" s="33" t="s">
        <v>558</v>
      </c>
      <c r="I70" s="33" t="s">
        <v>375</v>
      </c>
      <c r="J70" s="19">
        <f t="shared" si="7"/>
        <v>65.904761904761898</v>
      </c>
      <c r="K70" s="20">
        <f t="shared" si="8"/>
        <v>6.5904761904761902</v>
      </c>
      <c r="L70" s="33" t="s">
        <v>637</v>
      </c>
      <c r="M70" s="33" t="s">
        <v>373</v>
      </c>
      <c r="N70" s="19">
        <f t="shared" si="9"/>
        <v>69.111111111111114</v>
      </c>
      <c r="O70" s="19">
        <f t="shared" si="10"/>
        <v>13.822222222222223</v>
      </c>
      <c r="P70" s="36">
        <v>0</v>
      </c>
      <c r="Q70" s="37">
        <v>0</v>
      </c>
      <c r="R70" s="51">
        <v>0</v>
      </c>
      <c r="S70" s="63">
        <f t="shared" si="11"/>
        <v>0</v>
      </c>
      <c r="T70" s="30">
        <f t="shared" si="12"/>
        <v>0</v>
      </c>
      <c r="U70" s="65">
        <v>8.5714285714285712</v>
      </c>
      <c r="V70" s="31">
        <f t="shared" si="13"/>
        <v>28.984126984126981</v>
      </c>
    </row>
    <row r="71" spans="1:22" ht="34.5">
      <c r="A71" s="19">
        <v>69</v>
      </c>
      <c r="B71" s="33">
        <v>162257</v>
      </c>
      <c r="C71" s="33">
        <v>1222190132</v>
      </c>
      <c r="D71" s="34" t="s">
        <v>638</v>
      </c>
      <c r="E71" s="34" t="s">
        <v>639</v>
      </c>
      <c r="F71" s="34" t="s">
        <v>640</v>
      </c>
      <c r="G71" s="34" t="s">
        <v>28</v>
      </c>
      <c r="H71" s="33" t="s">
        <v>641</v>
      </c>
      <c r="I71" s="33" t="s">
        <v>378</v>
      </c>
      <c r="J71" s="19">
        <f t="shared" si="7"/>
        <v>78.517241379310349</v>
      </c>
      <c r="K71" s="20">
        <f t="shared" si="8"/>
        <v>7.8517241379310354</v>
      </c>
      <c r="L71" s="33" t="s">
        <v>642</v>
      </c>
      <c r="M71" s="33" t="s">
        <v>392</v>
      </c>
      <c r="N71" s="19">
        <f t="shared" si="9"/>
        <v>70.900000000000006</v>
      </c>
      <c r="O71" s="19">
        <f t="shared" si="10"/>
        <v>14.180000000000001</v>
      </c>
      <c r="P71" s="36">
        <v>25</v>
      </c>
      <c r="Q71" s="37">
        <v>0</v>
      </c>
      <c r="R71" s="51">
        <v>0</v>
      </c>
      <c r="S71" s="63">
        <f t="shared" si="11"/>
        <v>0</v>
      </c>
      <c r="T71" s="30">
        <f t="shared" si="12"/>
        <v>25</v>
      </c>
      <c r="U71" s="65">
        <v>8.7142857142857135</v>
      </c>
      <c r="V71" s="31">
        <f t="shared" si="13"/>
        <v>55.746009852216751</v>
      </c>
    </row>
    <row r="72" spans="1:22" ht="23.25">
      <c r="A72" s="19">
        <v>70</v>
      </c>
      <c r="B72" s="19">
        <v>163230</v>
      </c>
      <c r="C72" s="19">
        <v>1222190133</v>
      </c>
      <c r="D72" s="20" t="s">
        <v>643</v>
      </c>
      <c r="E72" s="20" t="s">
        <v>644</v>
      </c>
      <c r="F72" s="20" t="s">
        <v>139</v>
      </c>
      <c r="G72" s="20" t="s">
        <v>90</v>
      </c>
      <c r="H72" s="19" t="s">
        <v>645</v>
      </c>
      <c r="I72" s="19" t="s">
        <v>398</v>
      </c>
      <c r="J72" s="19">
        <f t="shared" si="7"/>
        <v>74.166666666666671</v>
      </c>
      <c r="K72" s="20">
        <f t="shared" si="8"/>
        <v>7.4166666666666679</v>
      </c>
      <c r="L72" s="19" t="s">
        <v>646</v>
      </c>
      <c r="M72" s="19" t="s">
        <v>398</v>
      </c>
      <c r="N72" s="19">
        <f t="shared" si="9"/>
        <v>68.458333333333329</v>
      </c>
      <c r="O72" s="19">
        <f t="shared" si="10"/>
        <v>13.691666666666666</v>
      </c>
      <c r="P72" s="28">
        <v>25</v>
      </c>
      <c r="Q72" s="29">
        <v>0</v>
      </c>
      <c r="R72" s="51">
        <v>0</v>
      </c>
      <c r="S72" s="63">
        <f t="shared" si="11"/>
        <v>0</v>
      </c>
      <c r="T72" s="30">
        <f t="shared" si="12"/>
        <v>25</v>
      </c>
      <c r="U72" s="64" t="s">
        <v>393</v>
      </c>
      <c r="V72" s="31" t="e">
        <f t="shared" si="13"/>
        <v>#VALUE!</v>
      </c>
    </row>
    <row r="73" spans="1:22" ht="23.25">
      <c r="A73" s="19">
        <v>71</v>
      </c>
      <c r="B73" s="19">
        <v>164316</v>
      </c>
      <c r="C73" s="19">
        <v>1222190134</v>
      </c>
      <c r="D73" s="20" t="s">
        <v>647</v>
      </c>
      <c r="E73" s="20" t="s">
        <v>648</v>
      </c>
      <c r="F73" s="20" t="s">
        <v>649</v>
      </c>
      <c r="G73" s="20" t="s">
        <v>23</v>
      </c>
      <c r="H73" s="19" t="s">
        <v>650</v>
      </c>
      <c r="I73" s="19" t="s">
        <v>425</v>
      </c>
      <c r="J73" s="19">
        <f t="shared" si="7"/>
        <v>62.833333333333336</v>
      </c>
      <c r="K73" s="20">
        <f t="shared" si="8"/>
        <v>6.2833333333333341</v>
      </c>
      <c r="L73" s="19" t="s">
        <v>651</v>
      </c>
      <c r="M73" s="19" t="s">
        <v>652</v>
      </c>
      <c r="N73" s="19">
        <f t="shared" si="9"/>
        <v>69.909090909090907</v>
      </c>
      <c r="O73" s="19">
        <f t="shared" si="10"/>
        <v>13.981818181818182</v>
      </c>
      <c r="P73" s="28">
        <v>0</v>
      </c>
      <c r="Q73" s="29">
        <v>30</v>
      </c>
      <c r="R73" s="51">
        <v>0</v>
      </c>
      <c r="S73" s="63">
        <f t="shared" si="11"/>
        <v>0</v>
      </c>
      <c r="T73" s="30">
        <f t="shared" si="12"/>
        <v>30</v>
      </c>
      <c r="U73" s="64">
        <v>8</v>
      </c>
      <c r="V73" s="31">
        <f t="shared" si="13"/>
        <v>58.265151515151516</v>
      </c>
    </row>
    <row r="74" spans="1:22" ht="23.25">
      <c r="A74" s="19">
        <v>72</v>
      </c>
      <c r="B74" s="19">
        <v>162236</v>
      </c>
      <c r="C74" s="19">
        <v>1222190137</v>
      </c>
      <c r="D74" s="20" t="s">
        <v>653</v>
      </c>
      <c r="E74" s="20" t="s">
        <v>654</v>
      </c>
      <c r="F74" s="20" t="s">
        <v>655</v>
      </c>
      <c r="G74" s="20" t="s">
        <v>52</v>
      </c>
      <c r="H74" s="19" t="s">
        <v>656</v>
      </c>
      <c r="I74" s="19" t="s">
        <v>425</v>
      </c>
      <c r="J74" s="19">
        <f t="shared" si="7"/>
        <v>63.666666666666664</v>
      </c>
      <c r="K74" s="20">
        <f t="shared" si="8"/>
        <v>6.3666666666666671</v>
      </c>
      <c r="L74" s="19" t="s">
        <v>657</v>
      </c>
      <c r="M74" s="19" t="s">
        <v>432</v>
      </c>
      <c r="N74" s="19">
        <f t="shared" si="9"/>
        <v>73.8</v>
      </c>
      <c r="O74" s="19">
        <f t="shared" si="10"/>
        <v>14.76</v>
      </c>
      <c r="P74" s="28">
        <v>25</v>
      </c>
      <c r="Q74" s="29">
        <v>30</v>
      </c>
      <c r="R74" s="51">
        <v>0</v>
      </c>
      <c r="S74" s="63">
        <f t="shared" si="11"/>
        <v>0</v>
      </c>
      <c r="T74" s="30">
        <f t="shared" si="12"/>
        <v>30</v>
      </c>
      <c r="U74" s="64">
        <v>8.5714285714285712</v>
      </c>
      <c r="V74" s="31">
        <f t="shared" si="13"/>
        <v>59.698095238095235</v>
      </c>
    </row>
    <row r="75" spans="1:22" ht="23.25">
      <c r="A75" s="19">
        <v>73</v>
      </c>
      <c r="B75" s="33">
        <v>164285</v>
      </c>
      <c r="C75" s="33">
        <v>1222190140</v>
      </c>
      <c r="D75" s="34" t="s">
        <v>143</v>
      </c>
      <c r="E75" s="34" t="s">
        <v>144</v>
      </c>
      <c r="F75" s="34" t="s">
        <v>145</v>
      </c>
      <c r="G75" s="34" t="s">
        <v>52</v>
      </c>
      <c r="H75" s="33" t="s">
        <v>658</v>
      </c>
      <c r="I75" s="33" t="s">
        <v>378</v>
      </c>
      <c r="J75" s="19">
        <f t="shared" si="7"/>
        <v>69.758620689655174</v>
      </c>
      <c r="K75" s="20">
        <f t="shared" si="8"/>
        <v>6.975862068965518</v>
      </c>
      <c r="L75" s="33" t="s">
        <v>659</v>
      </c>
      <c r="M75" s="33" t="s">
        <v>565</v>
      </c>
      <c r="N75" s="19">
        <f t="shared" si="9"/>
        <v>76.642857142857139</v>
      </c>
      <c r="O75" s="19">
        <f t="shared" si="10"/>
        <v>15.328571428571429</v>
      </c>
      <c r="P75" s="36">
        <v>25</v>
      </c>
      <c r="Q75" s="37">
        <v>0</v>
      </c>
      <c r="R75" s="51" t="s">
        <v>59</v>
      </c>
      <c r="S75" s="63">
        <f t="shared" si="11"/>
        <v>23.400000000000002</v>
      </c>
      <c r="T75" s="30">
        <f t="shared" si="12"/>
        <v>25</v>
      </c>
      <c r="U75" s="65" t="s">
        <v>393</v>
      </c>
      <c r="V75" s="31" t="e">
        <f t="shared" si="13"/>
        <v>#VALUE!</v>
      </c>
    </row>
    <row r="76" spans="1:22" ht="23.25">
      <c r="A76" s="19">
        <v>74</v>
      </c>
      <c r="B76" s="19">
        <v>159864</v>
      </c>
      <c r="C76" s="19">
        <v>1222190141</v>
      </c>
      <c r="D76" s="20" t="s">
        <v>660</v>
      </c>
      <c r="E76" s="20" t="s">
        <v>661</v>
      </c>
      <c r="F76" s="20" t="s">
        <v>662</v>
      </c>
      <c r="G76" s="20" t="s">
        <v>52</v>
      </c>
      <c r="H76" s="19" t="s">
        <v>663</v>
      </c>
      <c r="I76" s="19" t="s">
        <v>375</v>
      </c>
      <c r="J76" s="19">
        <f t="shared" si="7"/>
        <v>78.126984126984127</v>
      </c>
      <c r="K76" s="20">
        <f t="shared" si="8"/>
        <v>7.8126984126984134</v>
      </c>
      <c r="L76" s="19" t="s">
        <v>611</v>
      </c>
      <c r="M76" s="19" t="s">
        <v>380</v>
      </c>
      <c r="N76" s="19">
        <f t="shared" si="9"/>
        <v>79.05</v>
      </c>
      <c r="O76" s="19">
        <f t="shared" si="10"/>
        <v>15.81</v>
      </c>
      <c r="P76" s="28">
        <v>0</v>
      </c>
      <c r="Q76" s="29">
        <v>0</v>
      </c>
      <c r="R76" s="51" t="s">
        <v>321</v>
      </c>
      <c r="S76" s="63">
        <f t="shared" si="11"/>
        <v>28.201500000000003</v>
      </c>
      <c r="T76" s="30">
        <f t="shared" si="12"/>
        <v>28.201500000000003</v>
      </c>
      <c r="U76" s="64">
        <v>8.7142857142857135</v>
      </c>
      <c r="V76" s="31">
        <f t="shared" si="13"/>
        <v>60.53848412698413</v>
      </c>
    </row>
    <row r="77" spans="1:22" ht="23.25">
      <c r="A77" s="19">
        <v>75</v>
      </c>
      <c r="B77" s="33">
        <v>161025</v>
      </c>
      <c r="C77" s="33">
        <v>1222190142</v>
      </c>
      <c r="D77" s="34" t="s">
        <v>664</v>
      </c>
      <c r="E77" s="34" t="s">
        <v>665</v>
      </c>
      <c r="F77" s="34" t="s">
        <v>666</v>
      </c>
      <c r="G77" s="34" t="s">
        <v>52</v>
      </c>
      <c r="H77" s="33" t="s">
        <v>508</v>
      </c>
      <c r="I77" s="33" t="s">
        <v>375</v>
      </c>
      <c r="J77" s="19">
        <f t="shared" si="7"/>
        <v>81.460317460317455</v>
      </c>
      <c r="K77" s="20">
        <f t="shared" si="8"/>
        <v>8.1460317460317455</v>
      </c>
      <c r="L77" s="33" t="s">
        <v>667</v>
      </c>
      <c r="M77" s="33" t="s">
        <v>380</v>
      </c>
      <c r="N77" s="19">
        <f t="shared" si="9"/>
        <v>83.55</v>
      </c>
      <c r="O77" s="19">
        <f t="shared" si="10"/>
        <v>16.71</v>
      </c>
      <c r="P77" s="36">
        <v>25</v>
      </c>
      <c r="Q77" s="37">
        <v>0</v>
      </c>
      <c r="R77" s="51" t="s">
        <v>188</v>
      </c>
      <c r="S77" s="63">
        <f t="shared" si="11"/>
        <v>29.398499999999999</v>
      </c>
      <c r="T77" s="30">
        <f t="shared" si="12"/>
        <v>29.398499999999999</v>
      </c>
      <c r="U77" s="65">
        <v>6.5714285714285712</v>
      </c>
      <c r="V77" s="31">
        <f t="shared" si="13"/>
        <v>60.825960317460314</v>
      </c>
    </row>
    <row r="78" spans="1:22" ht="23.25">
      <c r="A78" s="19">
        <v>76</v>
      </c>
      <c r="B78" s="19">
        <v>160305</v>
      </c>
      <c r="C78" s="19">
        <v>1222190143</v>
      </c>
      <c r="D78" s="20" t="s">
        <v>664</v>
      </c>
      <c r="E78" s="20" t="s">
        <v>668</v>
      </c>
      <c r="F78" s="20" t="s">
        <v>669</v>
      </c>
      <c r="G78" s="20" t="s">
        <v>90</v>
      </c>
      <c r="H78" s="19" t="s">
        <v>670</v>
      </c>
      <c r="I78" s="19" t="s">
        <v>378</v>
      </c>
      <c r="J78" s="19">
        <f t="shared" si="7"/>
        <v>74.758620689655174</v>
      </c>
      <c r="K78" s="20">
        <f t="shared" si="8"/>
        <v>7.475862068965518</v>
      </c>
      <c r="L78" s="19" t="s">
        <v>671</v>
      </c>
      <c r="M78" s="19" t="s">
        <v>398</v>
      </c>
      <c r="N78" s="19">
        <f t="shared" si="9"/>
        <v>67.041666666666671</v>
      </c>
      <c r="O78" s="19">
        <f t="shared" si="10"/>
        <v>13.408333333333335</v>
      </c>
      <c r="P78" s="36">
        <v>25</v>
      </c>
      <c r="Q78" s="29">
        <v>0</v>
      </c>
      <c r="R78" s="51">
        <v>0</v>
      </c>
      <c r="S78" s="63">
        <f t="shared" si="11"/>
        <v>0</v>
      </c>
      <c r="T78" s="30">
        <f t="shared" si="12"/>
        <v>25</v>
      </c>
      <c r="U78" s="64" t="s">
        <v>393</v>
      </c>
      <c r="V78" s="31" t="e">
        <f t="shared" si="13"/>
        <v>#VALUE!</v>
      </c>
    </row>
    <row r="79" spans="1:22" ht="23.25">
      <c r="A79" s="19">
        <v>77</v>
      </c>
      <c r="B79" s="19">
        <v>162288</v>
      </c>
      <c r="C79" s="19">
        <v>1222190144</v>
      </c>
      <c r="D79" s="20" t="s">
        <v>660</v>
      </c>
      <c r="E79" s="20" t="s">
        <v>672</v>
      </c>
      <c r="F79" s="20" t="s">
        <v>673</v>
      </c>
      <c r="G79" s="20" t="s">
        <v>28</v>
      </c>
      <c r="H79" s="19" t="s">
        <v>674</v>
      </c>
      <c r="I79" s="19" t="s">
        <v>377</v>
      </c>
      <c r="J79" s="19">
        <f t="shared" si="7"/>
        <v>78</v>
      </c>
      <c r="K79" s="20">
        <f t="shared" si="8"/>
        <v>7.8000000000000007</v>
      </c>
      <c r="L79" s="19" t="s">
        <v>675</v>
      </c>
      <c r="M79" s="19" t="s">
        <v>1201</v>
      </c>
      <c r="N79" s="19">
        <f t="shared" si="9"/>
        <v>838.5</v>
      </c>
      <c r="O79" s="19">
        <f t="shared" si="10"/>
        <v>167.70000000000002</v>
      </c>
      <c r="P79" s="36">
        <v>25</v>
      </c>
      <c r="Q79" s="29">
        <v>30</v>
      </c>
      <c r="R79" s="51" t="s">
        <v>676</v>
      </c>
      <c r="S79" s="63">
        <f t="shared" si="11"/>
        <v>26.401500000000002</v>
      </c>
      <c r="T79" s="30">
        <f t="shared" si="12"/>
        <v>30</v>
      </c>
      <c r="U79" s="64">
        <v>5.8571428571428568</v>
      </c>
      <c r="V79" s="31">
        <f t="shared" si="13"/>
        <v>211.35714285714289</v>
      </c>
    </row>
    <row r="80" spans="1:22" ht="23.25">
      <c r="A80" s="19">
        <v>78</v>
      </c>
      <c r="B80" s="33">
        <v>164716</v>
      </c>
      <c r="C80" s="33">
        <v>1222190145</v>
      </c>
      <c r="D80" s="34" t="s">
        <v>677</v>
      </c>
      <c r="E80" s="34" t="s">
        <v>304</v>
      </c>
      <c r="F80" s="34" t="s">
        <v>678</v>
      </c>
      <c r="G80" s="34" t="s">
        <v>39</v>
      </c>
      <c r="H80" s="33" t="s">
        <v>679</v>
      </c>
      <c r="I80" s="33" t="s">
        <v>680</v>
      </c>
      <c r="J80" s="19">
        <f t="shared" si="7"/>
        <v>65.333333333333329</v>
      </c>
      <c r="K80" s="20">
        <f t="shared" si="8"/>
        <v>6.5333333333333332</v>
      </c>
      <c r="L80" s="33" t="s">
        <v>474</v>
      </c>
      <c r="M80" s="33" t="s">
        <v>432</v>
      </c>
      <c r="N80" s="19">
        <f t="shared" si="9"/>
        <v>72</v>
      </c>
      <c r="O80" s="19">
        <f t="shared" si="10"/>
        <v>14.4</v>
      </c>
      <c r="P80" s="36">
        <v>25</v>
      </c>
      <c r="Q80" s="37">
        <v>0</v>
      </c>
      <c r="R80" s="51">
        <v>0</v>
      </c>
      <c r="S80" s="63">
        <f t="shared" si="11"/>
        <v>0</v>
      </c>
      <c r="T80" s="30">
        <f t="shared" si="12"/>
        <v>25</v>
      </c>
      <c r="U80" s="65">
        <v>6.7142857142857144</v>
      </c>
      <c r="V80" s="31">
        <f t="shared" si="13"/>
        <v>52.647619047619045</v>
      </c>
    </row>
    <row r="81" spans="1:23" ht="23.25">
      <c r="A81" s="19">
        <v>79</v>
      </c>
      <c r="B81" s="33">
        <v>161782</v>
      </c>
      <c r="C81" s="33">
        <v>1222190146</v>
      </c>
      <c r="D81" s="34" t="s">
        <v>147</v>
      </c>
      <c r="E81" s="34" t="s">
        <v>148</v>
      </c>
      <c r="F81" s="34" t="s">
        <v>149</v>
      </c>
      <c r="G81" s="34" t="s">
        <v>28</v>
      </c>
      <c r="H81" s="33" t="s">
        <v>681</v>
      </c>
      <c r="I81" s="33" t="s">
        <v>378</v>
      </c>
      <c r="J81" s="19">
        <f t="shared" si="7"/>
        <v>63.689655172413794</v>
      </c>
      <c r="K81" s="20">
        <f t="shared" si="8"/>
        <v>6.3689655172413797</v>
      </c>
      <c r="L81" s="33" t="s">
        <v>682</v>
      </c>
      <c r="M81" s="33" t="s">
        <v>380</v>
      </c>
      <c r="N81" s="19">
        <f t="shared" si="9"/>
        <v>70.650000000000006</v>
      </c>
      <c r="O81" s="19">
        <f t="shared" si="10"/>
        <v>14.130000000000003</v>
      </c>
      <c r="P81" s="36">
        <v>25</v>
      </c>
      <c r="Q81" s="37">
        <v>0</v>
      </c>
      <c r="R81" s="51" t="s">
        <v>151</v>
      </c>
      <c r="S81" s="63">
        <f t="shared" si="11"/>
        <v>30.6</v>
      </c>
      <c r="T81" s="30">
        <f t="shared" si="12"/>
        <v>30.6</v>
      </c>
      <c r="U81" s="65">
        <v>6.1428571428571432</v>
      </c>
      <c r="V81" s="31">
        <f t="shared" si="13"/>
        <v>57.241822660098528</v>
      </c>
    </row>
    <row r="82" spans="1:23" ht="23.25">
      <c r="A82" s="19">
        <v>80</v>
      </c>
      <c r="B82" s="19">
        <v>175540</v>
      </c>
      <c r="C82" s="19">
        <v>1222190147</v>
      </c>
      <c r="D82" s="20" t="s">
        <v>683</v>
      </c>
      <c r="E82" s="20" t="s">
        <v>684</v>
      </c>
      <c r="F82" s="20" t="s">
        <v>549</v>
      </c>
      <c r="G82" s="20" t="s">
        <v>140</v>
      </c>
      <c r="H82" s="19" t="s">
        <v>685</v>
      </c>
      <c r="I82" s="19" t="s">
        <v>378</v>
      </c>
      <c r="J82" s="19">
        <f t="shared" si="7"/>
        <v>88.896551724137936</v>
      </c>
      <c r="K82" s="20">
        <f t="shared" si="8"/>
        <v>8.8896551724137947</v>
      </c>
      <c r="L82" s="19" t="s">
        <v>686</v>
      </c>
      <c r="M82" s="19" t="s">
        <v>398</v>
      </c>
      <c r="N82" s="19">
        <f t="shared" si="9"/>
        <v>88</v>
      </c>
      <c r="O82" s="19">
        <f t="shared" si="10"/>
        <v>17.600000000000001</v>
      </c>
      <c r="P82" s="28">
        <v>25</v>
      </c>
      <c r="Q82" s="29">
        <v>0</v>
      </c>
      <c r="R82" s="51">
        <v>0</v>
      </c>
      <c r="S82" s="63">
        <f t="shared" si="11"/>
        <v>0</v>
      </c>
      <c r="T82" s="30">
        <f t="shared" si="12"/>
        <v>25</v>
      </c>
      <c r="U82" s="64" t="s">
        <v>393</v>
      </c>
      <c r="V82" s="31" t="e">
        <f t="shared" si="13"/>
        <v>#VALUE!</v>
      </c>
    </row>
    <row r="83" spans="1:23" ht="23.25">
      <c r="A83" s="19">
        <v>81</v>
      </c>
      <c r="B83" s="19">
        <v>161026</v>
      </c>
      <c r="C83" s="19">
        <v>1222190150</v>
      </c>
      <c r="D83" s="20" t="s">
        <v>687</v>
      </c>
      <c r="E83" s="20" t="s">
        <v>688</v>
      </c>
      <c r="F83" s="20" t="s">
        <v>186</v>
      </c>
      <c r="G83" s="20" t="s">
        <v>52</v>
      </c>
      <c r="H83" s="19" t="s">
        <v>689</v>
      </c>
      <c r="I83" s="19" t="s">
        <v>425</v>
      </c>
      <c r="J83" s="19">
        <f t="shared" si="7"/>
        <v>56.833333333333336</v>
      </c>
      <c r="K83" s="20">
        <f t="shared" si="8"/>
        <v>5.6833333333333336</v>
      </c>
      <c r="L83" s="19" t="s">
        <v>690</v>
      </c>
      <c r="M83" s="19" t="s">
        <v>565</v>
      </c>
      <c r="N83" s="19">
        <f t="shared" si="9"/>
        <v>78.321428571428569</v>
      </c>
      <c r="O83" s="19">
        <f t="shared" si="10"/>
        <v>15.664285714285715</v>
      </c>
      <c r="P83" s="28">
        <v>0</v>
      </c>
      <c r="Q83" s="29">
        <v>30</v>
      </c>
      <c r="R83" s="51" t="s">
        <v>48</v>
      </c>
      <c r="S83" s="63">
        <f t="shared" si="11"/>
        <v>22.801500000000001</v>
      </c>
      <c r="T83" s="30">
        <f t="shared" si="12"/>
        <v>30</v>
      </c>
      <c r="U83" s="64">
        <v>8.7142857142857135</v>
      </c>
      <c r="V83" s="31">
        <f t="shared" si="13"/>
        <v>60.061904761904771</v>
      </c>
    </row>
    <row r="84" spans="1:23" ht="23.25">
      <c r="A84" s="19">
        <v>82</v>
      </c>
      <c r="B84" s="33">
        <v>160525</v>
      </c>
      <c r="C84" s="33">
        <v>1222190151</v>
      </c>
      <c r="D84" s="34" t="s">
        <v>152</v>
      </c>
      <c r="E84" s="34" t="s">
        <v>153</v>
      </c>
      <c r="F84" s="34" t="s">
        <v>154</v>
      </c>
      <c r="G84" s="20" t="s">
        <v>23</v>
      </c>
      <c r="H84" s="33" t="s">
        <v>691</v>
      </c>
      <c r="I84" s="33" t="s">
        <v>371</v>
      </c>
      <c r="J84" s="19">
        <f t="shared" si="7"/>
        <v>63.333333333333336</v>
      </c>
      <c r="K84" s="20">
        <f t="shared" si="8"/>
        <v>6.3333333333333339</v>
      </c>
      <c r="L84" s="33" t="s">
        <v>692</v>
      </c>
      <c r="M84" s="33" t="s">
        <v>380</v>
      </c>
      <c r="N84" s="19">
        <f t="shared" si="9"/>
        <v>63.35</v>
      </c>
      <c r="O84" s="19">
        <f t="shared" si="10"/>
        <v>12.670000000000002</v>
      </c>
      <c r="P84" s="36">
        <v>25</v>
      </c>
      <c r="Q84" s="37">
        <v>0</v>
      </c>
      <c r="R84" s="51">
        <v>0</v>
      </c>
      <c r="S84" s="63">
        <f t="shared" si="11"/>
        <v>0</v>
      </c>
      <c r="T84" s="30">
        <f t="shared" si="12"/>
        <v>25</v>
      </c>
      <c r="U84" s="65">
        <v>8.7142857142857135</v>
      </c>
      <c r="V84" s="31">
        <f t="shared" si="13"/>
        <v>52.717619047619053</v>
      </c>
    </row>
    <row r="85" spans="1:23" ht="23.25">
      <c r="A85" s="19">
        <v>83</v>
      </c>
      <c r="B85" s="33">
        <v>164837</v>
      </c>
      <c r="C85" s="33">
        <v>1222190156</v>
      </c>
      <c r="D85" s="34" t="s">
        <v>693</v>
      </c>
      <c r="E85" s="34" t="s">
        <v>694</v>
      </c>
      <c r="F85" s="34" t="s">
        <v>695</v>
      </c>
      <c r="G85" s="34" t="s">
        <v>52</v>
      </c>
      <c r="H85" s="33" t="s">
        <v>696</v>
      </c>
      <c r="I85" s="33" t="s">
        <v>378</v>
      </c>
      <c r="J85" s="19">
        <f t="shared" si="7"/>
        <v>61.03448275862069</v>
      </c>
      <c r="K85" s="20">
        <f t="shared" si="8"/>
        <v>6.1034482758620694</v>
      </c>
      <c r="L85" s="33" t="s">
        <v>697</v>
      </c>
      <c r="M85" s="33" t="s">
        <v>380</v>
      </c>
      <c r="N85" s="19">
        <f t="shared" si="9"/>
        <v>73.2</v>
      </c>
      <c r="O85" s="19">
        <f t="shared" si="10"/>
        <v>14.64</v>
      </c>
      <c r="P85" s="36">
        <v>25</v>
      </c>
      <c r="Q85" s="37">
        <v>0</v>
      </c>
      <c r="R85" s="51" t="s">
        <v>321</v>
      </c>
      <c r="S85" s="63">
        <f t="shared" si="11"/>
        <v>28.201500000000003</v>
      </c>
      <c r="T85" s="30">
        <f t="shared" si="12"/>
        <v>28.201500000000003</v>
      </c>
      <c r="U85" s="65" t="s">
        <v>393</v>
      </c>
      <c r="V85" s="31" t="e">
        <f t="shared" si="13"/>
        <v>#VALUE!</v>
      </c>
    </row>
    <row r="86" spans="1:23" ht="23.25">
      <c r="A86" s="19">
        <v>84</v>
      </c>
      <c r="B86" s="33">
        <v>160910</v>
      </c>
      <c r="C86" s="33">
        <v>1222190157</v>
      </c>
      <c r="D86" s="34" t="s">
        <v>698</v>
      </c>
      <c r="E86" s="34" t="s">
        <v>699</v>
      </c>
      <c r="F86" s="34" t="s">
        <v>700</v>
      </c>
      <c r="G86" s="34" t="s">
        <v>52</v>
      </c>
      <c r="H86" s="33" t="s">
        <v>701</v>
      </c>
      <c r="I86" s="33" t="s">
        <v>378</v>
      </c>
      <c r="J86" s="19">
        <f t="shared" si="7"/>
        <v>80.965517241379317</v>
      </c>
      <c r="K86" s="20">
        <f t="shared" si="8"/>
        <v>8.0965517241379317</v>
      </c>
      <c r="L86" s="33" t="s">
        <v>467</v>
      </c>
      <c r="M86" s="33" t="s">
        <v>380</v>
      </c>
      <c r="N86" s="19">
        <f t="shared" si="9"/>
        <v>80.400000000000006</v>
      </c>
      <c r="O86" s="19">
        <f t="shared" si="10"/>
        <v>16.080000000000002</v>
      </c>
      <c r="P86" s="36">
        <v>25</v>
      </c>
      <c r="Q86" s="37">
        <v>30</v>
      </c>
      <c r="R86" s="51">
        <v>0</v>
      </c>
      <c r="S86" s="63">
        <f t="shared" si="11"/>
        <v>0</v>
      </c>
      <c r="T86" s="30">
        <f t="shared" si="12"/>
        <v>30</v>
      </c>
      <c r="U86" s="65">
        <v>8.4285714285714288</v>
      </c>
      <c r="V86" s="31">
        <f t="shared" si="13"/>
        <v>62.605123152709361</v>
      </c>
    </row>
    <row r="87" spans="1:23" ht="23.25">
      <c r="A87" s="19">
        <v>85</v>
      </c>
      <c r="B87" s="33">
        <v>160226</v>
      </c>
      <c r="C87" s="33">
        <v>1222190163</v>
      </c>
      <c r="D87" s="34" t="s">
        <v>702</v>
      </c>
      <c r="E87" s="34" t="s">
        <v>703</v>
      </c>
      <c r="F87" s="34" t="s">
        <v>695</v>
      </c>
      <c r="G87" s="34" t="s">
        <v>52</v>
      </c>
      <c r="H87" s="33" t="s">
        <v>704</v>
      </c>
      <c r="I87" s="33" t="s">
        <v>378</v>
      </c>
      <c r="J87" s="19">
        <f t="shared" si="7"/>
        <v>77.206896551724142</v>
      </c>
      <c r="K87" s="20">
        <f t="shared" si="8"/>
        <v>7.7206896551724142</v>
      </c>
      <c r="L87" s="33" t="s">
        <v>407</v>
      </c>
      <c r="M87" s="33" t="s">
        <v>380</v>
      </c>
      <c r="N87" s="19">
        <f t="shared" si="9"/>
        <v>82.5</v>
      </c>
      <c r="O87" s="19">
        <f t="shared" si="10"/>
        <v>16.5</v>
      </c>
      <c r="P87" s="36">
        <v>25</v>
      </c>
      <c r="Q87" s="37">
        <v>30</v>
      </c>
      <c r="R87" s="51">
        <v>0</v>
      </c>
      <c r="S87" s="63">
        <f t="shared" si="11"/>
        <v>0</v>
      </c>
      <c r="T87" s="30">
        <f t="shared" si="12"/>
        <v>30</v>
      </c>
      <c r="U87" s="65" t="s">
        <v>393</v>
      </c>
      <c r="V87" s="31" t="e">
        <f t="shared" si="13"/>
        <v>#VALUE!</v>
      </c>
    </row>
    <row r="88" spans="1:23" ht="23.25">
      <c r="A88" s="19">
        <v>86</v>
      </c>
      <c r="B88" s="33">
        <v>161513</v>
      </c>
      <c r="C88" s="33">
        <v>1222190164</v>
      </c>
      <c r="D88" s="34" t="s">
        <v>157</v>
      </c>
      <c r="E88" s="34" t="s">
        <v>158</v>
      </c>
      <c r="F88" s="34" t="s">
        <v>159</v>
      </c>
      <c r="G88" s="34" t="s">
        <v>52</v>
      </c>
      <c r="H88" s="33" t="s">
        <v>705</v>
      </c>
      <c r="I88" s="33" t="s">
        <v>378</v>
      </c>
      <c r="J88" s="19">
        <f t="shared" si="7"/>
        <v>66.275862068965523</v>
      </c>
      <c r="K88" s="20">
        <f t="shared" si="8"/>
        <v>6.6275862068965523</v>
      </c>
      <c r="L88" s="33" t="s">
        <v>487</v>
      </c>
      <c r="M88" s="33" t="s">
        <v>380</v>
      </c>
      <c r="N88" s="19">
        <f t="shared" si="9"/>
        <v>83.65</v>
      </c>
      <c r="O88" s="19">
        <f t="shared" si="10"/>
        <v>16.73</v>
      </c>
      <c r="P88" s="36"/>
      <c r="Q88" s="37"/>
      <c r="R88" s="51" t="s">
        <v>160</v>
      </c>
      <c r="S88" s="63">
        <f t="shared" si="11"/>
        <v>23.9985</v>
      </c>
      <c r="T88" s="30">
        <f t="shared" si="12"/>
        <v>23.9985</v>
      </c>
      <c r="U88" s="65">
        <v>8.2857142857142865</v>
      </c>
      <c r="V88" s="31">
        <f t="shared" si="13"/>
        <v>55.641800492610841</v>
      </c>
    </row>
    <row r="89" spans="1:23" ht="23.25">
      <c r="A89" s="19">
        <v>87</v>
      </c>
      <c r="B89" s="19">
        <v>159856</v>
      </c>
      <c r="C89" s="19">
        <v>1222190169</v>
      </c>
      <c r="D89" s="20" t="s">
        <v>706</v>
      </c>
      <c r="E89" s="20" t="s">
        <v>707</v>
      </c>
      <c r="F89" s="20" t="s">
        <v>708</v>
      </c>
      <c r="G89" s="20" t="s">
        <v>140</v>
      </c>
      <c r="H89" s="19" t="s">
        <v>709</v>
      </c>
      <c r="I89" s="19" t="s">
        <v>378</v>
      </c>
      <c r="J89" s="19">
        <f t="shared" si="7"/>
        <v>73.241379310344826</v>
      </c>
      <c r="K89" s="20">
        <f t="shared" si="8"/>
        <v>7.3241379310344827</v>
      </c>
      <c r="L89" s="19" t="s">
        <v>710</v>
      </c>
      <c r="M89" s="19" t="s">
        <v>711</v>
      </c>
      <c r="N89" s="19">
        <f t="shared" si="9"/>
        <v>65.761904761904759</v>
      </c>
      <c r="O89" s="19">
        <f t="shared" si="10"/>
        <v>13.152380952380952</v>
      </c>
      <c r="P89" s="28">
        <v>0</v>
      </c>
      <c r="Q89" s="29">
        <v>0</v>
      </c>
      <c r="R89" s="51" t="s">
        <v>65</v>
      </c>
      <c r="S89" s="63">
        <f t="shared" si="11"/>
        <v>31.801500000000001</v>
      </c>
      <c r="T89" s="30">
        <f t="shared" si="12"/>
        <v>31.801500000000001</v>
      </c>
      <c r="U89" s="64">
        <v>4.4285714285714288</v>
      </c>
      <c r="V89" s="31">
        <f t="shared" si="13"/>
        <v>56.706590311986865</v>
      </c>
    </row>
    <row r="90" spans="1:23" ht="23.25">
      <c r="A90" s="19">
        <v>88</v>
      </c>
      <c r="B90" s="33">
        <v>163581</v>
      </c>
      <c r="C90" s="33">
        <v>1222190170</v>
      </c>
      <c r="D90" s="20" t="s">
        <v>712</v>
      </c>
      <c r="E90" s="34" t="s">
        <v>713</v>
      </c>
      <c r="F90" s="20" t="s">
        <v>714</v>
      </c>
      <c r="G90" s="20" t="s">
        <v>23</v>
      </c>
      <c r="H90" s="19">
        <v>2046</v>
      </c>
      <c r="I90" s="19">
        <v>2900</v>
      </c>
      <c r="J90" s="19">
        <f t="shared" si="7"/>
        <v>70.551724137931032</v>
      </c>
      <c r="K90" s="20">
        <f t="shared" si="8"/>
        <v>7.0551724137931036</v>
      </c>
      <c r="L90" s="19">
        <v>1706</v>
      </c>
      <c r="M90" s="19">
        <v>2400</v>
      </c>
      <c r="N90" s="19">
        <f t="shared" si="9"/>
        <v>71.083333333333329</v>
      </c>
      <c r="O90" s="19">
        <f t="shared" si="10"/>
        <v>14.216666666666667</v>
      </c>
      <c r="P90" s="36">
        <v>25</v>
      </c>
      <c r="Q90" s="37">
        <v>0</v>
      </c>
      <c r="R90" s="51">
        <v>0</v>
      </c>
      <c r="S90" s="63">
        <f t="shared" si="11"/>
        <v>0</v>
      </c>
      <c r="T90" s="30">
        <f t="shared" si="12"/>
        <v>25</v>
      </c>
      <c r="U90" s="65" t="s">
        <v>393</v>
      </c>
      <c r="V90" s="31" t="e">
        <f t="shared" si="13"/>
        <v>#VALUE!</v>
      </c>
    </row>
    <row r="91" spans="1:23" ht="23.25">
      <c r="A91" s="19">
        <v>89</v>
      </c>
      <c r="B91" s="60">
        <v>161795</v>
      </c>
      <c r="C91" s="33">
        <v>1222190171</v>
      </c>
      <c r="D91" s="20" t="s">
        <v>715</v>
      </c>
      <c r="E91" s="61" t="s">
        <v>1224</v>
      </c>
      <c r="F91" s="20" t="s">
        <v>716</v>
      </c>
      <c r="G91" s="20" t="s">
        <v>52</v>
      </c>
      <c r="H91" s="60" t="s">
        <v>1225</v>
      </c>
      <c r="I91" s="60" t="s">
        <v>377</v>
      </c>
      <c r="J91" s="19">
        <f t="shared" si="7"/>
        <v>55.241379310344826</v>
      </c>
      <c r="K91" s="20">
        <f t="shared" si="8"/>
        <v>5.5241379310344829</v>
      </c>
      <c r="L91" s="60" t="s">
        <v>1225</v>
      </c>
      <c r="M91" s="60" t="s">
        <v>377</v>
      </c>
      <c r="N91" s="19">
        <f t="shared" si="9"/>
        <v>55.241379310344826</v>
      </c>
      <c r="O91" s="19">
        <f t="shared" si="10"/>
        <v>11.048275862068966</v>
      </c>
      <c r="P91" s="36">
        <v>25</v>
      </c>
      <c r="Q91" s="37"/>
      <c r="R91" s="51">
        <v>0</v>
      </c>
      <c r="S91" s="51">
        <f t="shared" si="11"/>
        <v>0</v>
      </c>
      <c r="T91" s="52">
        <f t="shared" si="12"/>
        <v>25</v>
      </c>
      <c r="U91" s="38">
        <v>8.1428571428571423</v>
      </c>
      <c r="V91" s="31">
        <f t="shared" si="13"/>
        <v>49.715270935960582</v>
      </c>
      <c r="W91" s="31"/>
    </row>
    <row r="92" spans="1:23" ht="23.25">
      <c r="A92" s="19">
        <v>90</v>
      </c>
      <c r="B92" s="33">
        <v>160026</v>
      </c>
      <c r="C92" s="33">
        <v>1222190172</v>
      </c>
      <c r="D92" s="34" t="s">
        <v>717</v>
      </c>
      <c r="E92" s="34" t="s">
        <v>718</v>
      </c>
      <c r="F92" s="34" t="s">
        <v>719</v>
      </c>
      <c r="G92" s="34" t="s">
        <v>52</v>
      </c>
      <c r="H92" s="33" t="s">
        <v>720</v>
      </c>
      <c r="I92" s="33" t="s">
        <v>377</v>
      </c>
      <c r="J92" s="19">
        <f t="shared" si="7"/>
        <v>64</v>
      </c>
      <c r="K92" s="20">
        <f t="shared" si="8"/>
        <v>6.4</v>
      </c>
      <c r="L92" s="33" t="s">
        <v>721</v>
      </c>
      <c r="M92" s="33" t="s">
        <v>652</v>
      </c>
      <c r="N92" s="19">
        <f t="shared" si="9"/>
        <v>61.5</v>
      </c>
      <c r="O92" s="19">
        <f t="shared" si="10"/>
        <v>12.3</v>
      </c>
      <c r="P92" s="36">
        <v>25</v>
      </c>
      <c r="Q92" s="37">
        <v>5</v>
      </c>
      <c r="R92" s="51">
        <v>0</v>
      </c>
      <c r="S92" s="63">
        <f t="shared" si="11"/>
        <v>0</v>
      </c>
      <c r="T92" s="30">
        <f t="shared" si="12"/>
        <v>25</v>
      </c>
      <c r="U92" s="65" t="s">
        <v>393</v>
      </c>
      <c r="V92" s="31" t="e">
        <f t="shared" si="13"/>
        <v>#VALUE!</v>
      </c>
    </row>
    <row r="93" spans="1:23" ht="23.25">
      <c r="A93" s="19">
        <v>91</v>
      </c>
      <c r="B93" s="33">
        <v>161990</v>
      </c>
      <c r="C93" s="33">
        <v>1222190175</v>
      </c>
      <c r="D93" s="34" t="s">
        <v>722</v>
      </c>
      <c r="E93" s="34" t="s">
        <v>723</v>
      </c>
      <c r="F93" s="34" t="s">
        <v>724</v>
      </c>
      <c r="G93" s="34" t="s">
        <v>52</v>
      </c>
      <c r="H93" s="33" t="s">
        <v>709</v>
      </c>
      <c r="I93" s="33" t="s">
        <v>371</v>
      </c>
      <c r="J93" s="19">
        <f t="shared" si="7"/>
        <v>70.8</v>
      </c>
      <c r="K93" s="20">
        <f t="shared" si="8"/>
        <v>7.08</v>
      </c>
      <c r="L93" s="33" t="s">
        <v>725</v>
      </c>
      <c r="M93" s="33" t="s">
        <v>380</v>
      </c>
      <c r="N93" s="19">
        <f t="shared" si="9"/>
        <v>69.349999999999994</v>
      </c>
      <c r="O93" s="19">
        <f t="shared" si="10"/>
        <v>13.87</v>
      </c>
      <c r="P93" s="36">
        <v>25</v>
      </c>
      <c r="Q93" s="37">
        <v>0</v>
      </c>
      <c r="R93" s="51">
        <v>0</v>
      </c>
      <c r="S93" s="63">
        <f t="shared" si="11"/>
        <v>0</v>
      </c>
      <c r="T93" s="30">
        <f t="shared" si="12"/>
        <v>25</v>
      </c>
      <c r="U93" s="65">
        <v>8.8571428571428577</v>
      </c>
      <c r="V93" s="31">
        <f t="shared" si="13"/>
        <v>54.807142857142857</v>
      </c>
    </row>
    <row r="94" spans="1:23" ht="23.25">
      <c r="A94" s="19">
        <v>92</v>
      </c>
      <c r="B94" s="33">
        <v>161626</v>
      </c>
      <c r="C94" s="33">
        <v>1222190179</v>
      </c>
      <c r="D94" s="34" t="s">
        <v>726</v>
      </c>
      <c r="E94" s="34" t="s">
        <v>727</v>
      </c>
      <c r="F94" s="34" t="s">
        <v>728</v>
      </c>
      <c r="G94" s="34" t="s">
        <v>39</v>
      </c>
      <c r="H94" s="33" t="s">
        <v>729</v>
      </c>
      <c r="I94" s="33" t="s">
        <v>385</v>
      </c>
      <c r="J94" s="19">
        <f t="shared" si="7"/>
        <v>94.115384615384613</v>
      </c>
      <c r="K94" s="20">
        <f t="shared" si="8"/>
        <v>9.411538461538461</v>
      </c>
      <c r="L94" s="33">
        <v>7.76</v>
      </c>
      <c r="M94" s="33" t="s">
        <v>392</v>
      </c>
      <c r="N94" s="19">
        <f t="shared" si="9"/>
        <v>77.599999999999994</v>
      </c>
      <c r="O94" s="19">
        <f t="shared" si="10"/>
        <v>15.52</v>
      </c>
      <c r="P94" s="36">
        <v>25</v>
      </c>
      <c r="Q94" s="37">
        <v>0</v>
      </c>
      <c r="R94" s="51">
        <v>0</v>
      </c>
      <c r="S94" s="63">
        <f t="shared" si="11"/>
        <v>0</v>
      </c>
      <c r="T94" s="30">
        <f t="shared" si="12"/>
        <v>25</v>
      </c>
      <c r="U94" s="65">
        <v>8.4285714285714288</v>
      </c>
      <c r="V94" s="31">
        <f t="shared" si="13"/>
        <v>58.360109890109889</v>
      </c>
    </row>
    <row r="95" spans="1:23" ht="23.25">
      <c r="A95" s="19">
        <v>93</v>
      </c>
      <c r="B95" s="19">
        <v>163533</v>
      </c>
      <c r="C95" s="19">
        <v>1222190180</v>
      </c>
      <c r="D95" s="20" t="s">
        <v>730</v>
      </c>
      <c r="E95" s="20" t="s">
        <v>731</v>
      </c>
      <c r="F95" s="20" t="s">
        <v>732</v>
      </c>
      <c r="G95" s="20" t="s">
        <v>52</v>
      </c>
      <c r="H95" s="19" t="s">
        <v>733</v>
      </c>
      <c r="I95" s="19" t="s">
        <v>371</v>
      </c>
      <c r="J95" s="19">
        <f t="shared" si="7"/>
        <v>76.400000000000006</v>
      </c>
      <c r="K95" s="20">
        <f t="shared" si="8"/>
        <v>7.6400000000000006</v>
      </c>
      <c r="L95" s="19" t="s">
        <v>734</v>
      </c>
      <c r="M95" s="19" t="s">
        <v>380</v>
      </c>
      <c r="N95" s="19">
        <f t="shared" si="9"/>
        <v>79</v>
      </c>
      <c r="O95" s="19">
        <f t="shared" si="10"/>
        <v>15.8</v>
      </c>
      <c r="P95" s="28">
        <v>25</v>
      </c>
      <c r="Q95" s="29">
        <v>0</v>
      </c>
      <c r="R95" s="51">
        <v>0</v>
      </c>
      <c r="S95" s="63">
        <f t="shared" si="11"/>
        <v>0</v>
      </c>
      <c r="T95" s="30">
        <f t="shared" si="12"/>
        <v>25</v>
      </c>
      <c r="U95" s="64">
        <v>8.8571428571428577</v>
      </c>
      <c r="V95" s="31">
        <f t="shared" si="13"/>
        <v>57.297142857142859</v>
      </c>
    </row>
    <row r="96" spans="1:23" ht="23.25">
      <c r="A96" s="19">
        <v>94</v>
      </c>
      <c r="B96" s="19">
        <v>162524</v>
      </c>
      <c r="C96" s="19">
        <v>1222190186</v>
      </c>
      <c r="D96" s="20" t="s">
        <v>161</v>
      </c>
      <c r="E96" s="20" t="s">
        <v>162</v>
      </c>
      <c r="F96" s="20" t="s">
        <v>163</v>
      </c>
      <c r="G96" s="20" t="s">
        <v>52</v>
      </c>
      <c r="H96" s="19" t="s">
        <v>735</v>
      </c>
      <c r="I96" s="19" t="s">
        <v>375</v>
      </c>
      <c r="J96" s="19">
        <f t="shared" si="7"/>
        <v>74.603174603174608</v>
      </c>
      <c r="K96" s="20">
        <f t="shared" si="8"/>
        <v>7.4603174603174613</v>
      </c>
      <c r="L96" s="19" t="s">
        <v>736</v>
      </c>
      <c r="M96" s="19" t="s">
        <v>380</v>
      </c>
      <c r="N96" s="19">
        <f t="shared" si="9"/>
        <v>74.5</v>
      </c>
      <c r="O96" s="19">
        <f t="shared" si="10"/>
        <v>14.9</v>
      </c>
      <c r="P96" s="28">
        <v>25</v>
      </c>
      <c r="Q96" s="29">
        <v>0</v>
      </c>
      <c r="R96" s="51">
        <v>0</v>
      </c>
      <c r="S96" s="63">
        <f t="shared" si="11"/>
        <v>0</v>
      </c>
      <c r="T96" s="30">
        <f t="shared" si="12"/>
        <v>25</v>
      </c>
      <c r="U96" s="64">
        <v>8.8571428571428577</v>
      </c>
      <c r="V96" s="31">
        <f t="shared" si="13"/>
        <v>56.217460317460322</v>
      </c>
    </row>
    <row r="97" spans="1:22" ht="23.25">
      <c r="A97" s="19">
        <v>95</v>
      </c>
      <c r="B97" s="33">
        <v>164162</v>
      </c>
      <c r="C97" s="33">
        <v>1222190187</v>
      </c>
      <c r="D97" s="34" t="s">
        <v>737</v>
      </c>
      <c r="E97" s="34" t="s">
        <v>738</v>
      </c>
      <c r="F97" s="34" t="s">
        <v>739</v>
      </c>
      <c r="G97" s="34" t="s">
        <v>52</v>
      </c>
      <c r="H97" s="33" t="s">
        <v>740</v>
      </c>
      <c r="I97" s="33" t="s">
        <v>378</v>
      </c>
      <c r="J97" s="19">
        <f t="shared" si="7"/>
        <v>70.620689655172413</v>
      </c>
      <c r="K97" s="20">
        <f t="shared" si="8"/>
        <v>7.0620689655172413</v>
      </c>
      <c r="L97" s="33" t="s">
        <v>741</v>
      </c>
      <c r="M97" s="33" t="s">
        <v>380</v>
      </c>
      <c r="N97" s="19">
        <f t="shared" si="9"/>
        <v>70.5</v>
      </c>
      <c r="O97" s="19">
        <f t="shared" si="10"/>
        <v>14.100000000000001</v>
      </c>
      <c r="P97" s="36">
        <v>25</v>
      </c>
      <c r="Q97" s="37">
        <v>0</v>
      </c>
      <c r="R97" s="51">
        <v>0</v>
      </c>
      <c r="S97" s="63">
        <f t="shared" si="11"/>
        <v>0</v>
      </c>
      <c r="T97" s="30">
        <f t="shared" si="12"/>
        <v>25</v>
      </c>
      <c r="U97" s="65">
        <v>7.5714285714285712</v>
      </c>
      <c r="V97" s="31">
        <f t="shared" si="13"/>
        <v>53.733497536945812</v>
      </c>
    </row>
    <row r="98" spans="1:22" ht="23.25">
      <c r="A98" s="19">
        <v>96</v>
      </c>
      <c r="B98" s="33">
        <v>162532</v>
      </c>
      <c r="C98" s="33">
        <v>1222190188</v>
      </c>
      <c r="D98" s="34" t="s">
        <v>742</v>
      </c>
      <c r="E98" s="34" t="s">
        <v>743</v>
      </c>
      <c r="F98" s="34" t="s">
        <v>272</v>
      </c>
      <c r="G98" s="34" t="s">
        <v>52</v>
      </c>
      <c r="H98" s="33" t="s">
        <v>744</v>
      </c>
      <c r="I98" s="33" t="s">
        <v>378</v>
      </c>
      <c r="J98" s="19">
        <f t="shared" si="7"/>
        <v>75.482758620689651</v>
      </c>
      <c r="K98" s="20">
        <f t="shared" si="8"/>
        <v>7.5482758620689658</v>
      </c>
      <c r="L98" s="33" t="s">
        <v>745</v>
      </c>
      <c r="M98" s="33" t="s">
        <v>380</v>
      </c>
      <c r="N98" s="19">
        <f t="shared" si="9"/>
        <v>71.55</v>
      </c>
      <c r="O98" s="19">
        <f t="shared" si="10"/>
        <v>14.31</v>
      </c>
      <c r="P98" s="36">
        <v>25</v>
      </c>
      <c r="Q98" s="37">
        <v>0</v>
      </c>
      <c r="R98" s="51">
        <v>0</v>
      </c>
      <c r="S98" s="63">
        <f t="shared" si="11"/>
        <v>0</v>
      </c>
      <c r="T98" s="30">
        <f t="shared" si="12"/>
        <v>25</v>
      </c>
      <c r="U98" s="65" t="s">
        <v>393</v>
      </c>
      <c r="V98" s="31" t="e">
        <f t="shared" si="13"/>
        <v>#VALUE!</v>
      </c>
    </row>
    <row r="99" spans="1:22" ht="23.25">
      <c r="A99" s="19">
        <v>97</v>
      </c>
      <c r="B99" s="19">
        <v>162958</v>
      </c>
      <c r="C99" s="19">
        <v>1222190189</v>
      </c>
      <c r="D99" s="20" t="s">
        <v>166</v>
      </c>
      <c r="E99" s="20" t="s">
        <v>167</v>
      </c>
      <c r="F99" s="20" t="s">
        <v>125</v>
      </c>
      <c r="G99" s="20" t="s">
        <v>52</v>
      </c>
      <c r="H99" s="19" t="s">
        <v>746</v>
      </c>
      <c r="I99" s="19" t="s">
        <v>378</v>
      </c>
      <c r="J99" s="19">
        <f t="shared" si="7"/>
        <v>78.379310344827587</v>
      </c>
      <c r="K99" s="20">
        <f t="shared" si="8"/>
        <v>7.8379310344827591</v>
      </c>
      <c r="L99" s="19" t="s">
        <v>747</v>
      </c>
      <c r="M99" s="19" t="s">
        <v>373</v>
      </c>
      <c r="N99" s="19">
        <f t="shared" si="9"/>
        <v>78.222222222222229</v>
      </c>
      <c r="O99" s="19">
        <f t="shared" si="10"/>
        <v>15.644444444444446</v>
      </c>
      <c r="P99" s="36">
        <v>0</v>
      </c>
      <c r="Q99" s="37">
        <v>0</v>
      </c>
      <c r="R99" s="51" t="s">
        <v>169</v>
      </c>
      <c r="S99" s="63">
        <f t="shared" si="11"/>
        <v>25.798500000000001</v>
      </c>
      <c r="T99" s="30">
        <f t="shared" si="12"/>
        <v>25.798500000000001</v>
      </c>
      <c r="U99" s="65">
        <v>5.4285714285714288</v>
      </c>
      <c r="V99" s="31">
        <f t="shared" si="13"/>
        <v>54.709446907498631</v>
      </c>
    </row>
    <row r="100" spans="1:22" ht="34.5">
      <c r="A100" s="19">
        <v>98</v>
      </c>
      <c r="B100" s="19">
        <v>161538</v>
      </c>
      <c r="C100" s="19">
        <v>1222190190</v>
      </c>
      <c r="D100" s="20" t="s">
        <v>748</v>
      </c>
      <c r="E100" s="20" t="s">
        <v>749</v>
      </c>
      <c r="F100" s="20" t="s">
        <v>750</v>
      </c>
      <c r="G100" s="20" t="s">
        <v>140</v>
      </c>
      <c r="H100" s="19" t="s">
        <v>751</v>
      </c>
      <c r="I100" s="19" t="s">
        <v>371</v>
      </c>
      <c r="J100" s="19">
        <f t="shared" si="7"/>
        <v>80.233333333333334</v>
      </c>
      <c r="K100" s="20">
        <f t="shared" si="8"/>
        <v>8.0233333333333334</v>
      </c>
      <c r="L100" s="19" t="s">
        <v>752</v>
      </c>
      <c r="M100" s="19" t="s">
        <v>380</v>
      </c>
      <c r="N100" s="19">
        <f t="shared" si="9"/>
        <v>75.05</v>
      </c>
      <c r="O100" s="19">
        <f t="shared" si="10"/>
        <v>15.01</v>
      </c>
      <c r="P100" s="28">
        <v>25</v>
      </c>
      <c r="Q100" s="29">
        <v>30</v>
      </c>
      <c r="R100" s="51" t="s">
        <v>54</v>
      </c>
      <c r="S100" s="63">
        <f t="shared" si="11"/>
        <v>25.2</v>
      </c>
      <c r="T100" s="30">
        <f t="shared" si="12"/>
        <v>30</v>
      </c>
      <c r="U100" s="64">
        <v>6.4285714285714288</v>
      </c>
      <c r="V100" s="31">
        <f t="shared" si="13"/>
        <v>59.461904761904762</v>
      </c>
    </row>
    <row r="101" spans="1:22" ht="34.5">
      <c r="A101" s="19">
        <v>99</v>
      </c>
      <c r="B101" s="19">
        <v>159814</v>
      </c>
      <c r="C101" s="19">
        <v>1222190193</v>
      </c>
      <c r="D101" s="20" t="s">
        <v>170</v>
      </c>
      <c r="E101" s="20" t="s">
        <v>171</v>
      </c>
      <c r="F101" s="20" t="s">
        <v>172</v>
      </c>
      <c r="G101" s="20" t="s">
        <v>90</v>
      </c>
      <c r="H101" s="19" t="s">
        <v>753</v>
      </c>
      <c r="I101" s="19" t="s">
        <v>385</v>
      </c>
      <c r="J101" s="19">
        <f t="shared" si="7"/>
        <v>56.07692307692308</v>
      </c>
      <c r="K101" s="20">
        <f t="shared" si="8"/>
        <v>5.6076923076923082</v>
      </c>
      <c r="L101" s="19" t="s">
        <v>754</v>
      </c>
      <c r="M101" s="19" t="s">
        <v>565</v>
      </c>
      <c r="N101" s="19">
        <f t="shared" si="9"/>
        <v>62.357142857142854</v>
      </c>
      <c r="O101" s="19">
        <f t="shared" si="10"/>
        <v>12.471428571428572</v>
      </c>
      <c r="P101" s="28">
        <v>25</v>
      </c>
      <c r="Q101" s="29">
        <v>0</v>
      </c>
      <c r="R101" s="51">
        <v>0</v>
      </c>
      <c r="S101" s="63">
        <f t="shared" si="11"/>
        <v>0</v>
      </c>
      <c r="T101" s="30">
        <f t="shared" si="12"/>
        <v>25</v>
      </c>
      <c r="U101" s="64" t="s">
        <v>393</v>
      </c>
      <c r="V101" s="31" t="e">
        <f t="shared" si="13"/>
        <v>#VALUE!</v>
      </c>
    </row>
    <row r="102" spans="1:22" ht="23.25">
      <c r="A102" s="19">
        <v>100</v>
      </c>
      <c r="B102" s="19">
        <v>160786</v>
      </c>
      <c r="C102" s="19">
        <v>1222190196</v>
      </c>
      <c r="D102" s="20" t="s">
        <v>755</v>
      </c>
      <c r="E102" s="20" t="s">
        <v>756</v>
      </c>
      <c r="F102" s="20" t="s">
        <v>757</v>
      </c>
      <c r="G102" s="20" t="s">
        <v>23</v>
      </c>
      <c r="H102" s="19" t="s">
        <v>758</v>
      </c>
      <c r="I102" s="19" t="s">
        <v>377</v>
      </c>
      <c r="J102" s="19">
        <f t="shared" si="7"/>
        <v>58.413793103448278</v>
      </c>
      <c r="K102" s="20">
        <f t="shared" si="8"/>
        <v>5.8413793103448279</v>
      </c>
      <c r="L102" s="19" t="s">
        <v>759</v>
      </c>
      <c r="M102" s="19" t="s">
        <v>398</v>
      </c>
      <c r="N102" s="19">
        <f t="shared" si="9"/>
        <v>60</v>
      </c>
      <c r="O102" s="19">
        <f t="shared" si="10"/>
        <v>12</v>
      </c>
      <c r="P102" s="28">
        <v>25</v>
      </c>
      <c r="Q102" s="29">
        <v>0</v>
      </c>
      <c r="R102" s="51">
        <v>0</v>
      </c>
      <c r="S102" s="63">
        <f t="shared" si="11"/>
        <v>0</v>
      </c>
      <c r="T102" s="30">
        <f t="shared" si="12"/>
        <v>25</v>
      </c>
      <c r="U102" s="64">
        <v>5</v>
      </c>
      <c r="V102" s="31">
        <f t="shared" si="13"/>
        <v>47.841379310344827</v>
      </c>
    </row>
    <row r="103" spans="1:22" ht="23.25">
      <c r="A103" s="19">
        <v>101</v>
      </c>
      <c r="B103" s="33">
        <v>159565</v>
      </c>
      <c r="C103" s="33">
        <v>1222190198</v>
      </c>
      <c r="D103" s="34" t="s">
        <v>173</v>
      </c>
      <c r="E103" s="34" t="s">
        <v>174</v>
      </c>
      <c r="F103" s="34" t="s">
        <v>175</v>
      </c>
      <c r="G103" s="34" t="s">
        <v>52</v>
      </c>
      <c r="H103" s="33" t="s">
        <v>760</v>
      </c>
      <c r="I103" s="33" t="s">
        <v>378</v>
      </c>
      <c r="J103" s="19">
        <f t="shared" si="7"/>
        <v>67.448275862068968</v>
      </c>
      <c r="K103" s="20">
        <f t="shared" si="8"/>
        <v>6.7448275862068972</v>
      </c>
      <c r="L103" s="33" t="s">
        <v>761</v>
      </c>
      <c r="M103" s="33" t="s">
        <v>565</v>
      </c>
      <c r="N103" s="19">
        <f t="shared" si="9"/>
        <v>65.178571428571431</v>
      </c>
      <c r="O103" s="19">
        <f t="shared" si="10"/>
        <v>13.035714285714286</v>
      </c>
      <c r="P103" s="36">
        <v>0</v>
      </c>
      <c r="Q103" s="37">
        <v>0</v>
      </c>
      <c r="R103" s="51" t="s">
        <v>59</v>
      </c>
      <c r="S103" s="63">
        <f t="shared" si="11"/>
        <v>23.400000000000002</v>
      </c>
      <c r="T103" s="30">
        <f t="shared" si="12"/>
        <v>23.400000000000002</v>
      </c>
      <c r="U103" s="65" t="s">
        <v>393</v>
      </c>
      <c r="V103" s="31" t="e">
        <f t="shared" si="13"/>
        <v>#VALUE!</v>
      </c>
    </row>
    <row r="104" spans="1:22" ht="23.25">
      <c r="A104" s="19">
        <v>102</v>
      </c>
      <c r="B104" s="33">
        <v>160947</v>
      </c>
      <c r="C104" s="33">
        <v>1222190199</v>
      </c>
      <c r="D104" s="34" t="s">
        <v>762</v>
      </c>
      <c r="E104" s="34" t="s">
        <v>763</v>
      </c>
      <c r="F104" s="34" t="s">
        <v>764</v>
      </c>
      <c r="G104" s="34" t="s">
        <v>90</v>
      </c>
      <c r="H104" s="33" t="s">
        <v>765</v>
      </c>
      <c r="I104" s="33" t="s">
        <v>377</v>
      </c>
      <c r="J104" s="19">
        <f t="shared" si="7"/>
        <v>64.275862068965523</v>
      </c>
      <c r="K104" s="20">
        <f t="shared" si="8"/>
        <v>6.427586206896553</v>
      </c>
      <c r="L104" s="33" t="s">
        <v>766</v>
      </c>
      <c r="M104" s="33" t="s">
        <v>565</v>
      </c>
      <c r="N104" s="19">
        <f t="shared" si="9"/>
        <v>66.357142857142861</v>
      </c>
      <c r="O104" s="19">
        <f t="shared" si="10"/>
        <v>13.271428571428572</v>
      </c>
      <c r="P104" s="36">
        <v>25</v>
      </c>
      <c r="Q104" s="37">
        <v>30</v>
      </c>
      <c r="R104" s="51">
        <v>0</v>
      </c>
      <c r="S104" s="63">
        <f t="shared" si="11"/>
        <v>0</v>
      </c>
      <c r="T104" s="30">
        <f t="shared" si="12"/>
        <v>30</v>
      </c>
      <c r="U104" s="65">
        <v>6.4285714285714288</v>
      </c>
      <c r="V104" s="31">
        <f t="shared" si="13"/>
        <v>56.127586206896552</v>
      </c>
    </row>
    <row r="105" spans="1:22" ht="23.25">
      <c r="A105" s="19">
        <v>103</v>
      </c>
      <c r="B105" s="19">
        <v>163125</v>
      </c>
      <c r="C105" s="19">
        <v>1222190200</v>
      </c>
      <c r="D105" s="20" t="s">
        <v>767</v>
      </c>
      <c r="E105" s="20" t="s">
        <v>768</v>
      </c>
      <c r="F105" s="20" t="s">
        <v>769</v>
      </c>
      <c r="G105" s="20" t="s">
        <v>52</v>
      </c>
      <c r="H105" s="19" t="s">
        <v>770</v>
      </c>
      <c r="I105" s="19" t="s">
        <v>378</v>
      </c>
      <c r="J105" s="19">
        <f t="shared" si="7"/>
        <v>61.689655172413794</v>
      </c>
      <c r="K105" s="20">
        <f t="shared" si="8"/>
        <v>6.1689655172413795</v>
      </c>
      <c r="L105" s="19" t="s">
        <v>426</v>
      </c>
      <c r="M105" s="19" t="s">
        <v>398</v>
      </c>
      <c r="N105" s="19">
        <f t="shared" si="9"/>
        <v>61.375</v>
      </c>
      <c r="O105" s="19">
        <f t="shared" si="10"/>
        <v>12.275</v>
      </c>
      <c r="P105" s="28">
        <v>0</v>
      </c>
      <c r="Q105" s="29">
        <v>0</v>
      </c>
      <c r="R105" s="51" t="s">
        <v>321</v>
      </c>
      <c r="S105" s="63">
        <f t="shared" si="11"/>
        <v>28.201500000000003</v>
      </c>
      <c r="T105" s="30">
        <f t="shared" si="12"/>
        <v>28.201500000000003</v>
      </c>
      <c r="U105" s="64">
        <v>5.4285714285714288</v>
      </c>
      <c r="V105" s="31">
        <f t="shared" si="13"/>
        <v>52.074036945812814</v>
      </c>
    </row>
    <row r="106" spans="1:22" ht="23.25">
      <c r="A106" s="19">
        <v>104</v>
      </c>
      <c r="B106" s="33">
        <v>163823</v>
      </c>
      <c r="C106" s="33">
        <v>1222190202</v>
      </c>
      <c r="D106" s="34" t="s">
        <v>771</v>
      </c>
      <c r="E106" s="34" t="s">
        <v>772</v>
      </c>
      <c r="F106" s="34" t="s">
        <v>773</v>
      </c>
      <c r="G106" s="34" t="s">
        <v>28</v>
      </c>
      <c r="H106" s="33" t="s">
        <v>774</v>
      </c>
      <c r="I106" s="33" t="s">
        <v>378</v>
      </c>
      <c r="J106" s="19">
        <f t="shared" si="7"/>
        <v>61.896551724137929</v>
      </c>
      <c r="K106" s="20">
        <f t="shared" si="8"/>
        <v>6.1896551724137936</v>
      </c>
      <c r="L106" s="33" t="s">
        <v>775</v>
      </c>
      <c r="M106" s="33" t="s">
        <v>565</v>
      </c>
      <c r="N106" s="19">
        <f t="shared" si="9"/>
        <v>65.071428571428569</v>
      </c>
      <c r="O106" s="19">
        <f t="shared" si="10"/>
        <v>13.014285714285714</v>
      </c>
      <c r="P106" s="36">
        <v>25</v>
      </c>
      <c r="Q106" s="37">
        <v>0</v>
      </c>
      <c r="R106" s="51">
        <v>0</v>
      </c>
      <c r="S106" s="63">
        <f t="shared" si="11"/>
        <v>0</v>
      </c>
      <c r="T106" s="30">
        <f t="shared" si="12"/>
        <v>25</v>
      </c>
      <c r="U106" s="65">
        <v>6.8571428571428568</v>
      </c>
      <c r="V106" s="31">
        <f t="shared" si="13"/>
        <v>51.061083743842367</v>
      </c>
    </row>
    <row r="107" spans="1:22" ht="23.25">
      <c r="A107" s="19">
        <v>105</v>
      </c>
      <c r="B107" s="33">
        <v>159203</v>
      </c>
      <c r="C107" s="33">
        <v>1222190204</v>
      </c>
      <c r="D107" s="34" t="s">
        <v>776</v>
      </c>
      <c r="E107" s="34" t="s">
        <v>777</v>
      </c>
      <c r="F107" s="34" t="s">
        <v>778</v>
      </c>
      <c r="G107" s="34" t="s">
        <v>52</v>
      </c>
      <c r="H107" s="33" t="s">
        <v>779</v>
      </c>
      <c r="I107" s="33" t="s">
        <v>378</v>
      </c>
      <c r="J107" s="19">
        <f t="shared" si="7"/>
        <v>68.172413793103445</v>
      </c>
      <c r="K107" s="20">
        <f t="shared" si="8"/>
        <v>6.817241379310345</v>
      </c>
      <c r="L107" s="33" t="s">
        <v>681</v>
      </c>
      <c r="M107" s="33" t="s">
        <v>735</v>
      </c>
      <c r="N107" s="19">
        <f t="shared" si="9"/>
        <v>78.59574468085107</v>
      </c>
      <c r="O107" s="19">
        <f t="shared" si="10"/>
        <v>15.719148936170214</v>
      </c>
      <c r="P107" s="36">
        <v>25</v>
      </c>
      <c r="Q107" s="37">
        <v>0</v>
      </c>
      <c r="R107" s="51">
        <v>0</v>
      </c>
      <c r="S107" s="63">
        <f t="shared" si="11"/>
        <v>0</v>
      </c>
      <c r="T107" s="30">
        <f t="shared" si="12"/>
        <v>25</v>
      </c>
      <c r="U107" s="65" t="s">
        <v>393</v>
      </c>
      <c r="V107" s="31" t="e">
        <f t="shared" si="13"/>
        <v>#VALUE!</v>
      </c>
    </row>
    <row r="108" spans="1:22" ht="23.25">
      <c r="A108" s="19">
        <v>106</v>
      </c>
      <c r="B108" s="19">
        <v>159444</v>
      </c>
      <c r="C108" s="19">
        <v>1222190206</v>
      </c>
      <c r="D108" s="20" t="s">
        <v>780</v>
      </c>
      <c r="E108" s="20" t="s">
        <v>781</v>
      </c>
      <c r="F108" s="20" t="s">
        <v>782</v>
      </c>
      <c r="G108" s="20" t="s">
        <v>52</v>
      </c>
      <c r="H108" s="19" t="s">
        <v>467</v>
      </c>
      <c r="I108" s="19" t="s">
        <v>398</v>
      </c>
      <c r="J108" s="19">
        <f t="shared" si="7"/>
        <v>67</v>
      </c>
      <c r="K108" s="20">
        <f t="shared" si="8"/>
        <v>6.7</v>
      </c>
      <c r="L108" s="19" t="s">
        <v>783</v>
      </c>
      <c r="M108" s="19" t="s">
        <v>373</v>
      </c>
      <c r="N108" s="19">
        <f t="shared" si="9"/>
        <v>68.533333333333331</v>
      </c>
      <c r="O108" s="19">
        <f t="shared" si="10"/>
        <v>13.706666666666667</v>
      </c>
      <c r="P108" s="28">
        <v>25</v>
      </c>
      <c r="Q108" s="29">
        <v>0</v>
      </c>
      <c r="R108" s="51" t="s">
        <v>784</v>
      </c>
      <c r="S108" s="63">
        <f t="shared" si="11"/>
        <v>31.198499999999999</v>
      </c>
      <c r="T108" s="30">
        <f t="shared" si="12"/>
        <v>31.198499999999999</v>
      </c>
      <c r="U108" s="64">
        <v>7.1428571428571432</v>
      </c>
      <c r="V108" s="31">
        <f t="shared" si="13"/>
        <v>58.748023809523815</v>
      </c>
    </row>
    <row r="109" spans="1:22" ht="23.25">
      <c r="A109" s="19">
        <v>107</v>
      </c>
      <c r="B109" s="33">
        <v>161358</v>
      </c>
      <c r="C109" s="33">
        <v>1222190207</v>
      </c>
      <c r="D109" s="34" t="s">
        <v>785</v>
      </c>
      <c r="E109" s="34" t="s">
        <v>786</v>
      </c>
      <c r="F109" s="34" t="s">
        <v>787</v>
      </c>
      <c r="G109" s="34" t="s">
        <v>140</v>
      </c>
      <c r="H109" s="33" t="s">
        <v>788</v>
      </c>
      <c r="I109" s="33" t="s">
        <v>378</v>
      </c>
      <c r="J109" s="19">
        <f t="shared" si="7"/>
        <v>69.206896551724142</v>
      </c>
      <c r="K109" s="20">
        <f t="shared" si="8"/>
        <v>6.9206896551724144</v>
      </c>
      <c r="L109" s="33" t="s">
        <v>789</v>
      </c>
      <c r="M109" s="33" t="s">
        <v>380</v>
      </c>
      <c r="N109" s="19">
        <f t="shared" si="9"/>
        <v>72.45</v>
      </c>
      <c r="O109" s="19">
        <f t="shared" si="10"/>
        <v>14.490000000000002</v>
      </c>
      <c r="P109" s="36">
        <v>25</v>
      </c>
      <c r="Q109" s="37">
        <v>0</v>
      </c>
      <c r="R109" s="51" t="s">
        <v>790</v>
      </c>
      <c r="S109" s="63">
        <f t="shared" si="11"/>
        <v>39.6</v>
      </c>
      <c r="T109" s="30">
        <f t="shared" si="12"/>
        <v>39.6</v>
      </c>
      <c r="U109" s="65">
        <v>8.1428571428571423</v>
      </c>
      <c r="V109" s="31">
        <f t="shared" si="13"/>
        <v>69.153546798029566</v>
      </c>
    </row>
    <row r="110" spans="1:22" ht="23.25">
      <c r="A110" s="19">
        <v>108</v>
      </c>
      <c r="B110" s="19">
        <v>160430</v>
      </c>
      <c r="C110" s="19">
        <v>1222190208</v>
      </c>
      <c r="D110" s="20" t="s">
        <v>177</v>
      </c>
      <c r="E110" s="20" t="s">
        <v>178</v>
      </c>
      <c r="F110" s="20" t="s">
        <v>179</v>
      </c>
      <c r="G110" s="20" t="s">
        <v>90</v>
      </c>
      <c r="H110" s="19" t="s">
        <v>791</v>
      </c>
      <c r="I110" s="19" t="s">
        <v>378</v>
      </c>
      <c r="J110" s="19">
        <f t="shared" si="7"/>
        <v>56.206896551724135</v>
      </c>
      <c r="K110" s="20">
        <f t="shared" si="8"/>
        <v>5.6206896551724137</v>
      </c>
      <c r="L110" s="19" t="s">
        <v>792</v>
      </c>
      <c r="M110" s="19" t="s">
        <v>793</v>
      </c>
      <c r="N110" s="19">
        <f t="shared" si="9"/>
        <v>69.65625</v>
      </c>
      <c r="O110" s="19">
        <f t="shared" si="10"/>
        <v>13.93125</v>
      </c>
      <c r="P110" s="28">
        <v>0</v>
      </c>
      <c r="Q110" s="29">
        <v>0</v>
      </c>
      <c r="R110" s="51">
        <v>0</v>
      </c>
      <c r="S110" s="63">
        <f t="shared" si="11"/>
        <v>0</v>
      </c>
      <c r="T110" s="30">
        <f t="shared" si="12"/>
        <v>0</v>
      </c>
      <c r="U110" s="64">
        <v>6.8571428571428568</v>
      </c>
      <c r="V110" s="31">
        <f t="shared" si="13"/>
        <v>26.409082512315269</v>
      </c>
    </row>
    <row r="111" spans="1:22" ht="23.25">
      <c r="A111" s="19">
        <v>109</v>
      </c>
      <c r="B111" s="19">
        <v>162116</v>
      </c>
      <c r="C111" s="19">
        <v>1222190210</v>
      </c>
      <c r="D111" s="20" t="s">
        <v>794</v>
      </c>
      <c r="E111" s="20" t="s">
        <v>795</v>
      </c>
      <c r="F111" s="20" t="s">
        <v>796</v>
      </c>
      <c r="G111" s="20" t="s">
        <v>23</v>
      </c>
      <c r="H111" s="19" t="s">
        <v>797</v>
      </c>
      <c r="I111" s="19" t="s">
        <v>378</v>
      </c>
      <c r="J111" s="19">
        <f t="shared" si="7"/>
        <v>71.379310344827587</v>
      </c>
      <c r="K111" s="20">
        <f t="shared" si="8"/>
        <v>7.1379310344827589</v>
      </c>
      <c r="L111" s="19" t="s">
        <v>798</v>
      </c>
      <c r="M111" s="19" t="s">
        <v>398</v>
      </c>
      <c r="N111" s="19">
        <f t="shared" si="9"/>
        <v>78.291666666666671</v>
      </c>
      <c r="O111" s="19">
        <f t="shared" si="10"/>
        <v>15.658333333333335</v>
      </c>
      <c r="P111" s="28">
        <v>25</v>
      </c>
      <c r="Q111" s="29">
        <v>0</v>
      </c>
      <c r="R111" s="51">
        <v>0</v>
      </c>
      <c r="S111" s="63">
        <f t="shared" si="11"/>
        <v>0</v>
      </c>
      <c r="T111" s="30">
        <f t="shared" si="12"/>
        <v>25</v>
      </c>
      <c r="U111" s="64">
        <v>7.1428571428571432</v>
      </c>
      <c r="V111" s="31">
        <f t="shared" si="13"/>
        <v>54.939121510673246</v>
      </c>
    </row>
    <row r="112" spans="1:22" ht="23.25">
      <c r="A112" s="19">
        <v>110</v>
      </c>
      <c r="B112" s="19">
        <v>161984</v>
      </c>
      <c r="C112" s="19">
        <v>1222190212</v>
      </c>
      <c r="D112" s="20" t="s">
        <v>799</v>
      </c>
      <c r="E112" s="20" t="s">
        <v>800</v>
      </c>
      <c r="F112" s="20" t="s">
        <v>801</v>
      </c>
      <c r="G112" s="20" t="s">
        <v>52</v>
      </c>
      <c r="H112" s="19" t="s">
        <v>802</v>
      </c>
      <c r="I112" s="19" t="s">
        <v>375</v>
      </c>
      <c r="J112" s="19">
        <f t="shared" si="7"/>
        <v>80.222222222222229</v>
      </c>
      <c r="K112" s="20">
        <f t="shared" si="8"/>
        <v>8.0222222222222239</v>
      </c>
      <c r="L112" s="19" t="s">
        <v>803</v>
      </c>
      <c r="M112" s="19" t="s">
        <v>565</v>
      </c>
      <c r="N112" s="19">
        <f t="shared" si="9"/>
        <v>77</v>
      </c>
      <c r="O112" s="19">
        <f t="shared" si="10"/>
        <v>15.4</v>
      </c>
      <c r="P112" s="28">
        <v>25</v>
      </c>
      <c r="Q112" s="29">
        <v>30</v>
      </c>
      <c r="R112" s="51" t="s">
        <v>197</v>
      </c>
      <c r="S112" s="63">
        <f t="shared" si="11"/>
        <v>32.4</v>
      </c>
      <c r="T112" s="30">
        <f t="shared" si="12"/>
        <v>32.4</v>
      </c>
      <c r="U112" s="64">
        <v>8.7142857142857135</v>
      </c>
      <c r="V112" s="31">
        <f t="shared" si="13"/>
        <v>64.536507936507931</v>
      </c>
    </row>
    <row r="113" spans="1:22" ht="23.25">
      <c r="A113" s="19">
        <v>111</v>
      </c>
      <c r="B113" s="33">
        <v>159468</v>
      </c>
      <c r="C113" s="33">
        <v>1222190215</v>
      </c>
      <c r="D113" s="34" t="s">
        <v>181</v>
      </c>
      <c r="E113" s="34" t="s">
        <v>182</v>
      </c>
      <c r="F113" s="34" t="s">
        <v>183</v>
      </c>
      <c r="G113" s="34" t="s">
        <v>52</v>
      </c>
      <c r="H113" s="33" t="s">
        <v>804</v>
      </c>
      <c r="I113" s="33" t="s">
        <v>378</v>
      </c>
      <c r="J113" s="19">
        <f t="shared" si="7"/>
        <v>84.965517241379317</v>
      </c>
      <c r="K113" s="20">
        <f t="shared" si="8"/>
        <v>8.496551724137932</v>
      </c>
      <c r="L113" s="33" t="s">
        <v>766</v>
      </c>
      <c r="M113" s="33" t="s">
        <v>373</v>
      </c>
      <c r="N113" s="19">
        <f t="shared" si="9"/>
        <v>82.577777777777783</v>
      </c>
      <c r="O113" s="19">
        <f t="shared" si="10"/>
        <v>16.515555555555558</v>
      </c>
      <c r="P113" s="28">
        <v>25</v>
      </c>
      <c r="Q113" s="29">
        <v>0</v>
      </c>
      <c r="R113" s="51" t="s">
        <v>169</v>
      </c>
      <c r="S113" s="63">
        <f t="shared" si="11"/>
        <v>25.798500000000001</v>
      </c>
      <c r="T113" s="30">
        <f t="shared" si="12"/>
        <v>25.798500000000001</v>
      </c>
      <c r="U113" s="64">
        <v>8.5714285714285712</v>
      </c>
      <c r="V113" s="31">
        <f t="shared" si="13"/>
        <v>59.382035851122062</v>
      </c>
    </row>
    <row r="114" spans="1:22" ht="23.25">
      <c r="A114" s="19">
        <v>112</v>
      </c>
      <c r="B114" s="19">
        <v>160042</v>
      </c>
      <c r="C114" s="19">
        <v>1222190220</v>
      </c>
      <c r="D114" s="20" t="s">
        <v>181</v>
      </c>
      <c r="E114" s="20" t="s">
        <v>805</v>
      </c>
      <c r="F114" s="20" t="s">
        <v>806</v>
      </c>
      <c r="G114" s="20" t="s">
        <v>23</v>
      </c>
      <c r="H114" s="19" t="s">
        <v>807</v>
      </c>
      <c r="I114" s="19" t="s">
        <v>398</v>
      </c>
      <c r="J114" s="19">
        <f t="shared" si="7"/>
        <v>72.333333333333329</v>
      </c>
      <c r="K114" s="20">
        <f t="shared" si="8"/>
        <v>7.2333333333333334</v>
      </c>
      <c r="L114" s="19" t="s">
        <v>808</v>
      </c>
      <c r="M114" s="19" t="s">
        <v>380</v>
      </c>
      <c r="N114" s="19">
        <f t="shared" si="9"/>
        <v>72.7</v>
      </c>
      <c r="O114" s="19">
        <f t="shared" si="10"/>
        <v>14.540000000000001</v>
      </c>
      <c r="P114" s="28"/>
      <c r="Q114" s="29"/>
      <c r="R114" s="51" t="s">
        <v>59</v>
      </c>
      <c r="S114" s="63">
        <f t="shared" si="11"/>
        <v>23.400000000000002</v>
      </c>
      <c r="T114" s="30">
        <f t="shared" si="12"/>
        <v>23.400000000000002</v>
      </c>
      <c r="U114" s="64" t="s">
        <v>393</v>
      </c>
      <c r="V114" s="31" t="e">
        <f t="shared" si="13"/>
        <v>#VALUE!</v>
      </c>
    </row>
    <row r="115" spans="1:22" ht="23.25">
      <c r="A115" s="19">
        <v>113</v>
      </c>
      <c r="B115" s="33">
        <v>164801</v>
      </c>
      <c r="C115" s="33">
        <v>1222190222</v>
      </c>
      <c r="D115" s="34" t="s">
        <v>809</v>
      </c>
      <c r="E115" s="34" t="s">
        <v>810</v>
      </c>
      <c r="F115" s="34" t="s">
        <v>186</v>
      </c>
      <c r="G115" s="34" t="s">
        <v>28</v>
      </c>
      <c r="H115" s="33" t="s">
        <v>811</v>
      </c>
      <c r="I115" s="33" t="s">
        <v>398</v>
      </c>
      <c r="J115" s="19">
        <f t="shared" si="7"/>
        <v>66.583333333333329</v>
      </c>
      <c r="K115" s="20">
        <f t="shared" si="8"/>
        <v>6.6583333333333332</v>
      </c>
      <c r="L115" s="33" t="s">
        <v>812</v>
      </c>
      <c r="M115" s="33" t="s">
        <v>385</v>
      </c>
      <c r="N115" s="19">
        <f t="shared" si="9"/>
        <v>73.65384615384616</v>
      </c>
      <c r="O115" s="19">
        <f t="shared" si="10"/>
        <v>14.730769230769234</v>
      </c>
      <c r="P115" s="36">
        <v>25</v>
      </c>
      <c r="Q115" s="37">
        <v>0</v>
      </c>
      <c r="R115" s="51">
        <v>0</v>
      </c>
      <c r="S115" s="63">
        <f t="shared" si="11"/>
        <v>0</v>
      </c>
      <c r="T115" s="30">
        <f t="shared" si="12"/>
        <v>25</v>
      </c>
      <c r="U115" s="65">
        <v>6.1428571428571432</v>
      </c>
      <c r="V115" s="31">
        <f t="shared" si="13"/>
        <v>52.531959706959711</v>
      </c>
    </row>
    <row r="116" spans="1:22" ht="23.25">
      <c r="A116" s="19">
        <v>114</v>
      </c>
      <c r="B116" s="19">
        <v>163777</v>
      </c>
      <c r="C116" s="19">
        <v>1222190224</v>
      </c>
      <c r="D116" s="20" t="s">
        <v>181</v>
      </c>
      <c r="E116" s="20" t="s">
        <v>813</v>
      </c>
      <c r="F116" s="20" t="s">
        <v>814</v>
      </c>
      <c r="G116" s="20" t="s">
        <v>28</v>
      </c>
      <c r="H116" s="19" t="s">
        <v>815</v>
      </c>
      <c r="I116" s="19" t="s">
        <v>378</v>
      </c>
      <c r="J116" s="19">
        <f t="shared" si="7"/>
        <v>78.65517241379311</v>
      </c>
      <c r="K116" s="20">
        <f t="shared" si="8"/>
        <v>7.8655172413793117</v>
      </c>
      <c r="L116" s="19" t="s">
        <v>816</v>
      </c>
      <c r="M116" s="19" t="s">
        <v>373</v>
      </c>
      <c r="N116" s="19">
        <f t="shared" si="9"/>
        <v>76.977777777777774</v>
      </c>
      <c r="O116" s="19">
        <f t="shared" si="10"/>
        <v>15.395555555555555</v>
      </c>
      <c r="P116" s="28">
        <v>25</v>
      </c>
      <c r="Q116" s="29">
        <v>0</v>
      </c>
      <c r="R116" s="51" t="s">
        <v>132</v>
      </c>
      <c r="S116" s="63">
        <f t="shared" si="11"/>
        <v>30.0015</v>
      </c>
      <c r="T116" s="30">
        <f t="shared" si="12"/>
        <v>30.0015</v>
      </c>
      <c r="U116" s="64">
        <v>8.7142857142857135</v>
      </c>
      <c r="V116" s="31">
        <f t="shared" si="13"/>
        <v>61.976858511220584</v>
      </c>
    </row>
    <row r="117" spans="1:22" ht="23.25">
      <c r="A117" s="19">
        <v>115</v>
      </c>
      <c r="B117" s="33">
        <v>164383</v>
      </c>
      <c r="C117" s="33">
        <v>1222190225</v>
      </c>
      <c r="D117" s="34" t="s">
        <v>184</v>
      </c>
      <c r="E117" s="34" t="s">
        <v>185</v>
      </c>
      <c r="F117" s="34" t="s">
        <v>186</v>
      </c>
      <c r="G117" s="34" t="s">
        <v>52</v>
      </c>
      <c r="H117" s="33" t="s">
        <v>817</v>
      </c>
      <c r="I117" s="33" t="s">
        <v>378</v>
      </c>
      <c r="J117" s="19">
        <f t="shared" si="7"/>
        <v>72.793103448275858</v>
      </c>
      <c r="K117" s="20">
        <f t="shared" si="8"/>
        <v>7.2793103448275858</v>
      </c>
      <c r="L117" s="33" t="s">
        <v>537</v>
      </c>
      <c r="M117" s="33" t="s">
        <v>373</v>
      </c>
      <c r="N117" s="19">
        <f t="shared" si="9"/>
        <v>75.688888888888883</v>
      </c>
      <c r="O117" s="19">
        <f t="shared" si="10"/>
        <v>15.137777777777778</v>
      </c>
      <c r="P117" s="36">
        <v>0</v>
      </c>
      <c r="Q117" s="37">
        <v>0</v>
      </c>
      <c r="R117" s="51" t="s">
        <v>188</v>
      </c>
      <c r="S117" s="63">
        <f t="shared" si="11"/>
        <v>29.398499999999999</v>
      </c>
      <c r="T117" s="30">
        <f t="shared" si="12"/>
        <v>29.398499999999999</v>
      </c>
      <c r="U117" s="65">
        <v>4.7142857142857144</v>
      </c>
      <c r="V117" s="31">
        <f t="shared" si="13"/>
        <v>56.529873836891078</v>
      </c>
    </row>
    <row r="118" spans="1:22" ht="23.25">
      <c r="A118" s="19">
        <v>116</v>
      </c>
      <c r="B118" s="19">
        <v>164993</v>
      </c>
      <c r="C118" s="19">
        <v>1222190226</v>
      </c>
      <c r="D118" s="20" t="s">
        <v>818</v>
      </c>
      <c r="E118" s="20" t="s">
        <v>819</v>
      </c>
      <c r="F118" s="20" t="s">
        <v>186</v>
      </c>
      <c r="G118" s="20" t="s">
        <v>140</v>
      </c>
      <c r="H118" s="19" t="s">
        <v>820</v>
      </c>
      <c r="I118" s="19" t="s">
        <v>425</v>
      </c>
      <c r="J118" s="19">
        <f t="shared" si="7"/>
        <v>52.333333333333336</v>
      </c>
      <c r="K118" s="20">
        <f t="shared" si="8"/>
        <v>5.2333333333333343</v>
      </c>
      <c r="L118" s="19" t="s">
        <v>821</v>
      </c>
      <c r="M118" s="19" t="s">
        <v>432</v>
      </c>
      <c r="N118" s="19">
        <f t="shared" si="9"/>
        <v>83.7</v>
      </c>
      <c r="O118" s="19">
        <f t="shared" si="10"/>
        <v>16.740000000000002</v>
      </c>
      <c r="P118" s="28">
        <v>25</v>
      </c>
      <c r="Q118" s="29">
        <v>0</v>
      </c>
      <c r="R118" s="51">
        <v>0</v>
      </c>
      <c r="S118" s="63">
        <f t="shared" si="11"/>
        <v>0</v>
      </c>
      <c r="T118" s="30">
        <f t="shared" si="12"/>
        <v>25</v>
      </c>
      <c r="U118" s="64">
        <v>8.8571428571428577</v>
      </c>
      <c r="V118" s="31">
        <f t="shared" si="13"/>
        <v>55.830476190476197</v>
      </c>
    </row>
    <row r="119" spans="1:22" ht="23.25">
      <c r="A119" s="19">
        <v>117</v>
      </c>
      <c r="B119" s="33">
        <v>161018</v>
      </c>
      <c r="C119" s="33">
        <v>1222190227</v>
      </c>
      <c r="D119" s="34" t="s">
        <v>822</v>
      </c>
      <c r="E119" s="34" t="s">
        <v>823</v>
      </c>
      <c r="F119" s="34" t="s">
        <v>700</v>
      </c>
      <c r="G119" s="34" t="s">
        <v>90</v>
      </c>
      <c r="H119" s="33" t="s">
        <v>824</v>
      </c>
      <c r="I119" s="33" t="s">
        <v>375</v>
      </c>
      <c r="J119" s="19">
        <f t="shared" si="7"/>
        <v>78.349206349206355</v>
      </c>
      <c r="K119" s="20">
        <f t="shared" si="8"/>
        <v>7.8349206349206355</v>
      </c>
      <c r="L119" s="33" t="s">
        <v>825</v>
      </c>
      <c r="M119" s="33" t="s">
        <v>380</v>
      </c>
      <c r="N119" s="19">
        <f t="shared" si="9"/>
        <v>88.45</v>
      </c>
      <c r="O119" s="19">
        <f t="shared" si="10"/>
        <v>17.690000000000001</v>
      </c>
      <c r="P119" s="36">
        <v>25</v>
      </c>
      <c r="Q119" s="37">
        <v>0</v>
      </c>
      <c r="R119" s="51">
        <v>0</v>
      </c>
      <c r="S119" s="63">
        <f t="shared" si="11"/>
        <v>0</v>
      </c>
      <c r="T119" s="30">
        <f t="shared" si="12"/>
        <v>25</v>
      </c>
      <c r="U119" s="65" t="s">
        <v>393</v>
      </c>
      <c r="V119" s="31" t="e">
        <f t="shared" si="13"/>
        <v>#VALUE!</v>
      </c>
    </row>
    <row r="120" spans="1:22" ht="23.25">
      <c r="A120" s="19">
        <v>118</v>
      </c>
      <c r="B120" s="33">
        <v>162195</v>
      </c>
      <c r="C120" s="33">
        <v>1222190228</v>
      </c>
      <c r="D120" s="34" t="s">
        <v>826</v>
      </c>
      <c r="E120" s="34" t="s">
        <v>827</v>
      </c>
      <c r="F120" s="34" t="s">
        <v>828</v>
      </c>
      <c r="G120" s="34" t="s">
        <v>90</v>
      </c>
      <c r="H120" s="33" t="s">
        <v>829</v>
      </c>
      <c r="I120" s="33" t="s">
        <v>378</v>
      </c>
      <c r="J120" s="19">
        <f t="shared" si="7"/>
        <v>54.413793103448278</v>
      </c>
      <c r="K120" s="20">
        <f t="shared" si="8"/>
        <v>5.4413793103448285</v>
      </c>
      <c r="L120" s="33" t="s">
        <v>830</v>
      </c>
      <c r="M120" s="33" t="s">
        <v>380</v>
      </c>
      <c r="N120" s="19">
        <f t="shared" si="9"/>
        <v>74.2</v>
      </c>
      <c r="O120" s="19">
        <f t="shared" si="10"/>
        <v>14.840000000000002</v>
      </c>
      <c r="P120" s="36">
        <v>25</v>
      </c>
      <c r="Q120" s="37">
        <v>0</v>
      </c>
      <c r="R120" s="51">
        <v>0</v>
      </c>
      <c r="S120" s="63">
        <f t="shared" si="11"/>
        <v>0</v>
      </c>
      <c r="T120" s="30">
        <f t="shared" si="12"/>
        <v>25</v>
      </c>
      <c r="U120" s="65">
        <v>5.8571428571428568</v>
      </c>
      <c r="V120" s="31">
        <f t="shared" si="13"/>
        <v>51.138522167487686</v>
      </c>
    </row>
    <row r="121" spans="1:22" ht="23.25">
      <c r="A121" s="19">
        <v>119</v>
      </c>
      <c r="B121" s="33">
        <v>162696</v>
      </c>
      <c r="C121" s="33">
        <v>1222190231</v>
      </c>
      <c r="D121" s="34" t="s">
        <v>189</v>
      </c>
      <c r="E121" s="34" t="s">
        <v>190</v>
      </c>
      <c r="F121" s="34" t="s">
        <v>191</v>
      </c>
      <c r="G121" s="34" t="s">
        <v>52</v>
      </c>
      <c r="H121" s="33" t="s">
        <v>831</v>
      </c>
      <c r="I121" s="33" t="s">
        <v>371</v>
      </c>
      <c r="J121" s="19">
        <f t="shared" si="7"/>
        <v>82.533333333333331</v>
      </c>
      <c r="K121" s="20">
        <f t="shared" si="8"/>
        <v>8.2533333333333339</v>
      </c>
      <c r="L121" s="33" t="s">
        <v>832</v>
      </c>
      <c r="M121" s="33" t="s">
        <v>380</v>
      </c>
      <c r="N121" s="19">
        <f t="shared" si="9"/>
        <v>75.5</v>
      </c>
      <c r="O121" s="19">
        <f t="shared" si="10"/>
        <v>15.100000000000001</v>
      </c>
      <c r="P121" s="36">
        <v>25</v>
      </c>
      <c r="Q121" s="37">
        <v>0</v>
      </c>
      <c r="R121" s="51" t="s">
        <v>54</v>
      </c>
      <c r="S121" s="63">
        <f t="shared" si="11"/>
        <v>25.2</v>
      </c>
      <c r="T121" s="30">
        <f t="shared" si="12"/>
        <v>25.2</v>
      </c>
      <c r="U121" s="65">
        <v>8.5714285714285712</v>
      </c>
      <c r="V121" s="31">
        <f t="shared" si="13"/>
        <v>57.124761904761911</v>
      </c>
    </row>
    <row r="122" spans="1:22" ht="34.5">
      <c r="A122" s="19">
        <v>120</v>
      </c>
      <c r="B122" s="19">
        <v>162261</v>
      </c>
      <c r="C122" s="19">
        <v>1222190232</v>
      </c>
      <c r="D122" s="20" t="s">
        <v>189</v>
      </c>
      <c r="E122" s="20" t="s">
        <v>194</v>
      </c>
      <c r="F122" s="20" t="s">
        <v>195</v>
      </c>
      <c r="G122" s="20" t="s">
        <v>140</v>
      </c>
      <c r="H122" s="19" t="s">
        <v>833</v>
      </c>
      <c r="I122" s="19" t="s">
        <v>378</v>
      </c>
      <c r="J122" s="19">
        <f t="shared" si="7"/>
        <v>67.172413793103445</v>
      </c>
      <c r="K122" s="20">
        <f t="shared" si="8"/>
        <v>6.7172413793103445</v>
      </c>
      <c r="L122" s="19" t="s">
        <v>834</v>
      </c>
      <c r="M122" s="19" t="s">
        <v>373</v>
      </c>
      <c r="N122" s="19">
        <f t="shared" si="9"/>
        <v>61.866666666666667</v>
      </c>
      <c r="O122" s="19">
        <f t="shared" si="10"/>
        <v>12.373333333333335</v>
      </c>
      <c r="P122" s="28">
        <v>0</v>
      </c>
      <c r="Q122" s="29">
        <v>0</v>
      </c>
      <c r="R122" s="51" t="s">
        <v>197</v>
      </c>
      <c r="S122" s="63">
        <f t="shared" si="11"/>
        <v>32.4</v>
      </c>
      <c r="T122" s="30">
        <f t="shared" si="12"/>
        <v>32.4</v>
      </c>
      <c r="U122" s="64">
        <v>5.8571428571428568</v>
      </c>
      <c r="V122" s="31">
        <f t="shared" si="13"/>
        <v>57.347717569786532</v>
      </c>
    </row>
    <row r="123" spans="1:22" ht="23.25">
      <c r="A123" s="19">
        <v>121</v>
      </c>
      <c r="B123" s="19">
        <v>163913</v>
      </c>
      <c r="C123" s="19">
        <v>1222190233</v>
      </c>
      <c r="D123" s="20" t="s">
        <v>835</v>
      </c>
      <c r="E123" s="20" t="s">
        <v>836</v>
      </c>
      <c r="F123" s="20" t="s">
        <v>837</v>
      </c>
      <c r="G123" s="20" t="s">
        <v>52</v>
      </c>
      <c r="H123" s="19" t="s">
        <v>526</v>
      </c>
      <c r="I123" s="19" t="s">
        <v>378</v>
      </c>
      <c r="J123" s="19">
        <f t="shared" si="7"/>
        <v>76.034482758620683</v>
      </c>
      <c r="K123" s="20">
        <f t="shared" si="8"/>
        <v>7.6034482758620685</v>
      </c>
      <c r="L123" s="19" t="s">
        <v>838</v>
      </c>
      <c r="M123" s="19" t="s">
        <v>380</v>
      </c>
      <c r="N123" s="19">
        <f t="shared" si="9"/>
        <v>82.7</v>
      </c>
      <c r="O123" s="19">
        <f t="shared" si="10"/>
        <v>16.540000000000003</v>
      </c>
      <c r="P123" s="28">
        <v>0</v>
      </c>
      <c r="Q123" s="29">
        <v>0</v>
      </c>
      <c r="R123" s="51" t="s">
        <v>31</v>
      </c>
      <c r="S123" s="63">
        <f t="shared" si="11"/>
        <v>28.8</v>
      </c>
      <c r="T123" s="30">
        <f t="shared" si="12"/>
        <v>28.8</v>
      </c>
      <c r="U123" s="64">
        <v>6.1428571428571432</v>
      </c>
      <c r="V123" s="31">
        <f t="shared" si="13"/>
        <v>59.086305418719213</v>
      </c>
    </row>
    <row r="124" spans="1:22" ht="23.25">
      <c r="A124" s="19">
        <v>122</v>
      </c>
      <c r="B124" s="33">
        <v>161797</v>
      </c>
      <c r="C124" s="33">
        <v>1222190236</v>
      </c>
      <c r="D124" s="34" t="s">
        <v>839</v>
      </c>
      <c r="E124" s="34" t="s">
        <v>840</v>
      </c>
      <c r="F124" s="34" t="s">
        <v>841</v>
      </c>
      <c r="G124" s="34" t="s">
        <v>39</v>
      </c>
      <c r="H124" s="33" t="s">
        <v>842</v>
      </c>
      <c r="I124" s="33" t="s">
        <v>680</v>
      </c>
      <c r="J124" s="19">
        <f t="shared" si="7"/>
        <v>78.222222222222229</v>
      </c>
      <c r="K124" s="20">
        <f t="shared" si="8"/>
        <v>7.8222222222222229</v>
      </c>
      <c r="L124" s="33" t="s">
        <v>843</v>
      </c>
      <c r="M124" s="33" t="s">
        <v>844</v>
      </c>
      <c r="N124" s="19">
        <f t="shared" si="9"/>
        <v>96.666666666666671</v>
      </c>
      <c r="O124" s="19">
        <f t="shared" si="10"/>
        <v>19.333333333333336</v>
      </c>
      <c r="P124" s="36">
        <v>0</v>
      </c>
      <c r="Q124" s="37">
        <v>0</v>
      </c>
      <c r="R124" s="51">
        <v>0</v>
      </c>
      <c r="S124" s="63">
        <f t="shared" si="11"/>
        <v>0</v>
      </c>
      <c r="T124" s="30">
        <f t="shared" si="12"/>
        <v>0</v>
      </c>
      <c r="U124" s="65" t="s">
        <v>393</v>
      </c>
      <c r="V124" s="31" t="e">
        <f t="shared" si="13"/>
        <v>#VALUE!</v>
      </c>
    </row>
    <row r="125" spans="1:22" ht="23.25">
      <c r="A125" s="19">
        <v>123</v>
      </c>
      <c r="B125" s="33">
        <v>164605</v>
      </c>
      <c r="C125" s="33">
        <v>1222190237</v>
      </c>
      <c r="D125" s="34" t="s">
        <v>845</v>
      </c>
      <c r="E125" s="34" t="s">
        <v>846</v>
      </c>
      <c r="F125" s="34" t="s">
        <v>847</v>
      </c>
      <c r="G125" s="34" t="s">
        <v>52</v>
      </c>
      <c r="H125" s="33" t="s">
        <v>848</v>
      </c>
      <c r="I125" s="33" t="s">
        <v>378</v>
      </c>
      <c r="J125" s="19">
        <f t="shared" si="7"/>
        <v>82.068965517241381</v>
      </c>
      <c r="K125" s="20">
        <f t="shared" si="8"/>
        <v>8.2068965517241388</v>
      </c>
      <c r="L125" s="33" t="s">
        <v>754</v>
      </c>
      <c r="M125" s="33" t="s">
        <v>373</v>
      </c>
      <c r="N125" s="19">
        <f t="shared" si="9"/>
        <v>77.599999999999994</v>
      </c>
      <c r="O125" s="19">
        <f t="shared" si="10"/>
        <v>15.52</v>
      </c>
      <c r="P125" s="36">
        <v>0</v>
      </c>
      <c r="Q125" s="37">
        <v>0</v>
      </c>
      <c r="R125" s="51" t="s">
        <v>59</v>
      </c>
      <c r="S125" s="63">
        <f t="shared" si="11"/>
        <v>23.400000000000002</v>
      </c>
      <c r="T125" s="30">
        <f t="shared" si="12"/>
        <v>23.400000000000002</v>
      </c>
      <c r="U125" s="65" t="s">
        <v>393</v>
      </c>
      <c r="V125" s="31" t="e">
        <f t="shared" si="13"/>
        <v>#VALUE!</v>
      </c>
    </row>
    <row r="126" spans="1:22" ht="23.25">
      <c r="A126" s="19">
        <v>124</v>
      </c>
      <c r="B126" s="19">
        <v>161142</v>
      </c>
      <c r="C126" s="19">
        <v>1222190238</v>
      </c>
      <c r="D126" s="20" t="s">
        <v>849</v>
      </c>
      <c r="E126" s="20" t="s">
        <v>204</v>
      </c>
      <c r="F126" s="20" t="s">
        <v>850</v>
      </c>
      <c r="G126" s="20" t="s">
        <v>52</v>
      </c>
      <c r="H126" s="19" t="s">
        <v>851</v>
      </c>
      <c r="I126" s="19" t="s">
        <v>378</v>
      </c>
      <c r="J126" s="19">
        <f t="shared" si="7"/>
        <v>79.620689655172413</v>
      </c>
      <c r="K126" s="20">
        <f t="shared" si="8"/>
        <v>7.9620689655172416</v>
      </c>
      <c r="L126" s="19" t="s">
        <v>852</v>
      </c>
      <c r="M126" s="19" t="s">
        <v>380</v>
      </c>
      <c r="N126" s="19">
        <f t="shared" si="9"/>
        <v>74.75</v>
      </c>
      <c r="O126" s="19">
        <f t="shared" si="10"/>
        <v>14.950000000000001</v>
      </c>
      <c r="P126" s="28">
        <v>25</v>
      </c>
      <c r="Q126" s="29">
        <v>30</v>
      </c>
      <c r="R126" s="51">
        <v>0</v>
      </c>
      <c r="S126" s="63">
        <f t="shared" si="11"/>
        <v>0</v>
      </c>
      <c r="T126" s="30">
        <f t="shared" si="12"/>
        <v>30</v>
      </c>
      <c r="U126" s="64">
        <v>8.8571428571428577</v>
      </c>
      <c r="V126" s="31">
        <f t="shared" si="13"/>
        <v>61.769211822660104</v>
      </c>
    </row>
    <row r="127" spans="1:22" ht="23.25">
      <c r="A127" s="19">
        <v>125</v>
      </c>
      <c r="B127" s="19">
        <v>163806</v>
      </c>
      <c r="C127" s="19">
        <v>1222190240</v>
      </c>
      <c r="D127" s="20" t="s">
        <v>198</v>
      </c>
      <c r="E127" s="20" t="s">
        <v>199</v>
      </c>
      <c r="F127" s="20" t="s">
        <v>200</v>
      </c>
      <c r="G127" s="20" t="s">
        <v>52</v>
      </c>
      <c r="H127" s="19" t="s">
        <v>853</v>
      </c>
      <c r="I127" s="19" t="s">
        <v>378</v>
      </c>
      <c r="J127" s="19">
        <f t="shared" si="7"/>
        <v>71.689655172413794</v>
      </c>
      <c r="K127" s="20">
        <f t="shared" si="8"/>
        <v>7.1689655172413795</v>
      </c>
      <c r="L127" s="19" t="s">
        <v>854</v>
      </c>
      <c r="M127" s="19" t="s">
        <v>373</v>
      </c>
      <c r="N127" s="19">
        <f t="shared" si="9"/>
        <v>72.933333333333337</v>
      </c>
      <c r="O127" s="19">
        <f t="shared" si="10"/>
        <v>14.586666666666668</v>
      </c>
      <c r="P127" s="28">
        <v>0</v>
      </c>
      <c r="Q127" s="29">
        <v>0</v>
      </c>
      <c r="R127" s="51" t="s">
        <v>48</v>
      </c>
      <c r="S127" s="63">
        <f t="shared" si="11"/>
        <v>22.801500000000001</v>
      </c>
      <c r="T127" s="30">
        <f t="shared" si="12"/>
        <v>22.801500000000001</v>
      </c>
      <c r="U127" s="64" t="s">
        <v>393</v>
      </c>
      <c r="V127" s="31" t="e">
        <f t="shared" si="13"/>
        <v>#VALUE!</v>
      </c>
    </row>
    <row r="128" spans="1:22" ht="23.25">
      <c r="A128" s="19">
        <v>126</v>
      </c>
      <c r="B128" s="19">
        <v>162145</v>
      </c>
      <c r="C128" s="19">
        <v>1222190242</v>
      </c>
      <c r="D128" s="20" t="s">
        <v>203</v>
      </c>
      <c r="E128" s="20" t="s">
        <v>204</v>
      </c>
      <c r="F128" s="20" t="s">
        <v>205</v>
      </c>
      <c r="G128" s="20" t="s">
        <v>23</v>
      </c>
      <c r="H128" s="19" t="s">
        <v>855</v>
      </c>
      <c r="I128" s="19" t="s">
        <v>378</v>
      </c>
      <c r="J128" s="19">
        <f t="shared" si="7"/>
        <v>56.172413793103445</v>
      </c>
      <c r="K128" s="20">
        <f t="shared" si="8"/>
        <v>5.6172413793103448</v>
      </c>
      <c r="L128" s="19" t="s">
        <v>856</v>
      </c>
      <c r="M128" s="19" t="s">
        <v>380</v>
      </c>
      <c r="N128" s="19">
        <f t="shared" si="9"/>
        <v>62.05</v>
      </c>
      <c r="O128" s="19">
        <f t="shared" si="10"/>
        <v>12.41</v>
      </c>
      <c r="P128" s="28">
        <v>25</v>
      </c>
      <c r="Q128" s="29">
        <v>0</v>
      </c>
      <c r="R128" s="51">
        <v>0</v>
      </c>
      <c r="S128" s="63">
        <f t="shared" si="11"/>
        <v>0</v>
      </c>
      <c r="T128" s="30">
        <f t="shared" si="12"/>
        <v>25</v>
      </c>
      <c r="U128" s="64">
        <v>6.8571428571428568</v>
      </c>
      <c r="V128" s="31">
        <f t="shared" si="13"/>
        <v>49.884384236453201</v>
      </c>
    </row>
    <row r="129" spans="1:22" ht="23.25">
      <c r="A129" s="19">
        <v>127</v>
      </c>
      <c r="B129" s="33">
        <v>159033</v>
      </c>
      <c r="C129" s="33">
        <v>1222190243</v>
      </c>
      <c r="D129" s="34" t="s">
        <v>857</v>
      </c>
      <c r="E129" s="34" t="s">
        <v>858</v>
      </c>
      <c r="F129" s="34" t="s">
        <v>859</v>
      </c>
      <c r="G129" s="34" t="s">
        <v>52</v>
      </c>
      <c r="H129" s="33" t="s">
        <v>860</v>
      </c>
      <c r="I129" s="33" t="s">
        <v>378</v>
      </c>
      <c r="J129" s="19">
        <f t="shared" si="7"/>
        <v>74.724137931034477</v>
      </c>
      <c r="K129" s="20">
        <f t="shared" si="8"/>
        <v>7.4724137931034482</v>
      </c>
      <c r="L129" s="33" t="s">
        <v>861</v>
      </c>
      <c r="M129" s="33" t="s">
        <v>398</v>
      </c>
      <c r="N129" s="19">
        <f t="shared" si="9"/>
        <v>74.5</v>
      </c>
      <c r="O129" s="19">
        <f t="shared" si="10"/>
        <v>14.9</v>
      </c>
      <c r="P129" s="36">
        <v>25</v>
      </c>
      <c r="Q129" s="37">
        <v>0</v>
      </c>
      <c r="R129" s="51">
        <v>0</v>
      </c>
      <c r="S129" s="63">
        <f t="shared" si="11"/>
        <v>0</v>
      </c>
      <c r="T129" s="30">
        <f t="shared" si="12"/>
        <v>25</v>
      </c>
      <c r="U129" s="65">
        <v>6.8571428571428568</v>
      </c>
      <c r="V129" s="31">
        <f t="shared" si="13"/>
        <v>54.229556650246309</v>
      </c>
    </row>
    <row r="130" spans="1:22" ht="23.25">
      <c r="A130" s="19">
        <v>128</v>
      </c>
      <c r="B130" s="19">
        <v>160979</v>
      </c>
      <c r="C130" s="19">
        <v>1222190244</v>
      </c>
      <c r="D130" s="20" t="s">
        <v>862</v>
      </c>
      <c r="E130" s="20" t="s">
        <v>863</v>
      </c>
      <c r="F130" s="20" t="s">
        <v>864</v>
      </c>
      <c r="G130" s="20" t="s">
        <v>52</v>
      </c>
      <c r="H130" s="19" t="s">
        <v>445</v>
      </c>
      <c r="I130" s="19" t="s">
        <v>371</v>
      </c>
      <c r="J130" s="19">
        <f t="shared" si="7"/>
        <v>65.63333333333334</v>
      </c>
      <c r="K130" s="20">
        <f t="shared" si="8"/>
        <v>6.5633333333333344</v>
      </c>
      <c r="L130" s="19" t="s">
        <v>865</v>
      </c>
      <c r="M130" s="19" t="s">
        <v>866</v>
      </c>
      <c r="N130" s="19">
        <f t="shared" si="9"/>
        <v>87.125</v>
      </c>
      <c r="O130" s="19">
        <f t="shared" si="10"/>
        <v>17.425000000000001</v>
      </c>
      <c r="P130" s="28">
        <v>25</v>
      </c>
      <c r="Q130" s="29">
        <v>30</v>
      </c>
      <c r="R130" s="51">
        <v>0</v>
      </c>
      <c r="S130" s="63">
        <f t="shared" si="11"/>
        <v>0</v>
      </c>
      <c r="T130" s="30">
        <f t="shared" si="12"/>
        <v>30</v>
      </c>
      <c r="U130" s="64" t="s">
        <v>393</v>
      </c>
      <c r="V130" s="31" t="e">
        <f t="shared" si="13"/>
        <v>#VALUE!</v>
      </c>
    </row>
    <row r="131" spans="1:22" ht="23.25">
      <c r="A131" s="19">
        <v>129</v>
      </c>
      <c r="B131" s="33">
        <v>165030</v>
      </c>
      <c r="C131" s="33">
        <v>1222190246</v>
      </c>
      <c r="D131" s="34" t="s">
        <v>867</v>
      </c>
      <c r="E131" s="34" t="s">
        <v>868</v>
      </c>
      <c r="F131" s="34" t="s">
        <v>864</v>
      </c>
      <c r="G131" s="34" t="s">
        <v>140</v>
      </c>
      <c r="H131" s="33" t="s">
        <v>869</v>
      </c>
      <c r="I131" s="33" t="s">
        <v>378</v>
      </c>
      <c r="J131" s="19">
        <f t="shared" si="7"/>
        <v>82.827586206896555</v>
      </c>
      <c r="K131" s="20">
        <f t="shared" si="8"/>
        <v>8.2827586206896555</v>
      </c>
      <c r="L131" s="33" t="s">
        <v>870</v>
      </c>
      <c r="M131" s="33" t="s">
        <v>398</v>
      </c>
      <c r="N131" s="19">
        <f t="shared" si="9"/>
        <v>89.583333333333329</v>
      </c>
      <c r="O131" s="19">
        <f t="shared" si="10"/>
        <v>17.916666666666668</v>
      </c>
      <c r="P131" s="28">
        <v>25</v>
      </c>
      <c r="Q131" s="37">
        <v>0</v>
      </c>
      <c r="R131" s="51">
        <v>0</v>
      </c>
      <c r="S131" s="63">
        <f t="shared" si="11"/>
        <v>0</v>
      </c>
      <c r="T131" s="30">
        <f t="shared" si="12"/>
        <v>25</v>
      </c>
      <c r="U131" s="65" t="s">
        <v>393</v>
      </c>
      <c r="V131" s="31" t="e">
        <f t="shared" si="13"/>
        <v>#VALUE!</v>
      </c>
    </row>
    <row r="132" spans="1:22" ht="23.25">
      <c r="A132" s="19">
        <v>130</v>
      </c>
      <c r="B132" s="33">
        <v>162586</v>
      </c>
      <c r="C132" s="33">
        <v>1222190249</v>
      </c>
      <c r="D132" s="34" t="s">
        <v>871</v>
      </c>
      <c r="E132" s="34" t="s">
        <v>872</v>
      </c>
      <c r="F132" s="34" t="s">
        <v>666</v>
      </c>
      <c r="G132" s="34" t="s">
        <v>52</v>
      </c>
      <c r="H132" s="33" t="s">
        <v>576</v>
      </c>
      <c r="I132" s="33" t="s">
        <v>378</v>
      </c>
      <c r="J132" s="19">
        <f t="shared" ref="J132:J195" si="14">(H132*100)/I132</f>
        <v>73.068965517241381</v>
      </c>
      <c r="K132" s="20">
        <f t="shared" si="8"/>
        <v>7.3068965517241384</v>
      </c>
      <c r="L132" s="33" t="s">
        <v>873</v>
      </c>
      <c r="M132" s="33" t="s">
        <v>380</v>
      </c>
      <c r="N132" s="19">
        <f t="shared" ref="N132:N195" si="15">(L132*100)/M132</f>
        <v>78.099999999999994</v>
      </c>
      <c r="O132" s="19">
        <f t="shared" si="10"/>
        <v>15.62</v>
      </c>
      <c r="P132" s="28">
        <v>25</v>
      </c>
      <c r="Q132" s="37">
        <v>30</v>
      </c>
      <c r="R132" s="51">
        <v>0</v>
      </c>
      <c r="S132" s="63">
        <f t="shared" ref="S132:S195" si="16">R132*0.45</f>
        <v>0</v>
      </c>
      <c r="T132" s="30">
        <f t="shared" ref="T132:T195" si="17">MAX(P132,Q132,R132,S132)</f>
        <v>30</v>
      </c>
      <c r="U132" s="65" t="s">
        <v>393</v>
      </c>
      <c r="V132" s="31" t="e">
        <f t="shared" ref="V132:V195" si="18">U132+T132+O132+K132</f>
        <v>#VALUE!</v>
      </c>
    </row>
    <row r="133" spans="1:22" ht="23.25">
      <c r="A133" s="19">
        <v>131</v>
      </c>
      <c r="B133" s="33">
        <v>164313</v>
      </c>
      <c r="C133" s="33">
        <v>1222190250</v>
      </c>
      <c r="D133" s="34" t="s">
        <v>874</v>
      </c>
      <c r="E133" s="34" t="s">
        <v>519</v>
      </c>
      <c r="F133" s="34" t="s">
        <v>875</v>
      </c>
      <c r="G133" s="34" t="s">
        <v>52</v>
      </c>
      <c r="H133" s="33" t="s">
        <v>876</v>
      </c>
      <c r="I133" s="33" t="s">
        <v>375</v>
      </c>
      <c r="J133" s="19">
        <f t="shared" si="14"/>
        <v>74.761904761904759</v>
      </c>
      <c r="K133" s="20">
        <f t="shared" ref="K133:K196" si="19">0.1*J133</f>
        <v>7.4761904761904763</v>
      </c>
      <c r="L133" s="33" t="s">
        <v>877</v>
      </c>
      <c r="M133" s="33" t="s">
        <v>373</v>
      </c>
      <c r="N133" s="19">
        <f t="shared" si="15"/>
        <v>76.933333333333337</v>
      </c>
      <c r="O133" s="19">
        <f t="shared" ref="O133:O196" si="20">0.2*N133</f>
        <v>15.386666666666668</v>
      </c>
      <c r="P133" s="36">
        <v>0</v>
      </c>
      <c r="Q133" s="37">
        <v>0</v>
      </c>
      <c r="R133" s="51" t="s">
        <v>188</v>
      </c>
      <c r="S133" s="63">
        <f t="shared" si="16"/>
        <v>29.398499999999999</v>
      </c>
      <c r="T133" s="30">
        <f t="shared" si="17"/>
        <v>29.398499999999999</v>
      </c>
      <c r="U133" s="65">
        <v>5</v>
      </c>
      <c r="V133" s="31">
        <f t="shared" si="18"/>
        <v>57.261357142857143</v>
      </c>
    </row>
    <row r="134" spans="1:22" ht="23.25">
      <c r="A134" s="19">
        <v>132</v>
      </c>
      <c r="B134" s="33">
        <v>163900</v>
      </c>
      <c r="C134" s="33">
        <v>1222190251</v>
      </c>
      <c r="D134" s="34" t="s">
        <v>878</v>
      </c>
      <c r="E134" s="34" t="s">
        <v>879</v>
      </c>
      <c r="F134" s="34" t="s">
        <v>880</v>
      </c>
      <c r="G134" s="34" t="s">
        <v>23</v>
      </c>
      <c r="H134" s="33" t="s">
        <v>881</v>
      </c>
      <c r="I134" s="33" t="s">
        <v>378</v>
      </c>
      <c r="J134" s="19">
        <f t="shared" si="14"/>
        <v>61.310344827586206</v>
      </c>
      <c r="K134" s="20">
        <f t="shared" si="19"/>
        <v>6.1310344827586212</v>
      </c>
      <c r="L134" s="33" t="s">
        <v>882</v>
      </c>
      <c r="M134" s="33" t="s">
        <v>432</v>
      </c>
      <c r="N134" s="19">
        <f t="shared" si="15"/>
        <v>57.1</v>
      </c>
      <c r="O134" s="19">
        <f t="shared" si="20"/>
        <v>11.420000000000002</v>
      </c>
      <c r="P134" s="36">
        <v>25</v>
      </c>
      <c r="Q134" s="37">
        <v>0</v>
      </c>
      <c r="R134" s="51">
        <v>0</v>
      </c>
      <c r="S134" s="63">
        <f t="shared" si="16"/>
        <v>0</v>
      </c>
      <c r="T134" s="30">
        <f t="shared" si="17"/>
        <v>25</v>
      </c>
      <c r="U134" s="65">
        <v>6</v>
      </c>
      <c r="V134" s="31">
        <f t="shared" si="18"/>
        <v>48.551034482758624</v>
      </c>
    </row>
    <row r="135" spans="1:22" ht="23.25">
      <c r="A135" s="19">
        <v>133</v>
      </c>
      <c r="B135" s="33">
        <v>163880</v>
      </c>
      <c r="C135" s="33">
        <v>1222190252</v>
      </c>
      <c r="D135" s="34" t="s">
        <v>208</v>
      </c>
      <c r="E135" s="34" t="s">
        <v>138</v>
      </c>
      <c r="F135" s="34" t="s">
        <v>209</v>
      </c>
      <c r="G135" s="34" t="s">
        <v>140</v>
      </c>
      <c r="H135" s="33" t="s">
        <v>883</v>
      </c>
      <c r="I135" s="33" t="s">
        <v>378</v>
      </c>
      <c r="J135" s="19">
        <f t="shared" si="14"/>
        <v>65.793103448275858</v>
      </c>
      <c r="K135" s="20">
        <f t="shared" si="19"/>
        <v>6.5793103448275865</v>
      </c>
      <c r="L135" s="33" t="s">
        <v>884</v>
      </c>
      <c r="M135" s="33" t="s">
        <v>373</v>
      </c>
      <c r="N135" s="19">
        <f t="shared" si="15"/>
        <v>71.86666666666666</v>
      </c>
      <c r="O135" s="19">
        <f t="shared" si="20"/>
        <v>14.373333333333333</v>
      </c>
      <c r="P135" s="36">
        <v>0</v>
      </c>
      <c r="Q135" s="37">
        <v>0</v>
      </c>
      <c r="R135" s="51" t="s">
        <v>211</v>
      </c>
      <c r="S135" s="63">
        <f t="shared" si="16"/>
        <v>35.401499999999999</v>
      </c>
      <c r="T135" s="30">
        <f t="shared" si="17"/>
        <v>35.401499999999999</v>
      </c>
      <c r="U135" s="65">
        <v>6</v>
      </c>
      <c r="V135" s="31">
        <f t="shared" si="18"/>
        <v>62.354143678160924</v>
      </c>
    </row>
    <row r="136" spans="1:22" ht="34.5">
      <c r="A136" s="19">
        <v>134</v>
      </c>
      <c r="B136" s="19">
        <v>161939</v>
      </c>
      <c r="C136" s="19">
        <v>1222190254</v>
      </c>
      <c r="D136" s="20" t="s">
        <v>212</v>
      </c>
      <c r="E136" s="20" t="s">
        <v>213</v>
      </c>
      <c r="F136" s="20" t="s">
        <v>214</v>
      </c>
      <c r="G136" s="20" t="s">
        <v>52</v>
      </c>
      <c r="H136" s="19" t="s">
        <v>885</v>
      </c>
      <c r="I136" s="19" t="s">
        <v>371</v>
      </c>
      <c r="J136" s="19">
        <f t="shared" si="14"/>
        <v>81.400000000000006</v>
      </c>
      <c r="K136" s="20">
        <f t="shared" si="19"/>
        <v>8.14</v>
      </c>
      <c r="L136" s="19" t="s">
        <v>886</v>
      </c>
      <c r="M136" s="19" t="s">
        <v>380</v>
      </c>
      <c r="N136" s="19">
        <f t="shared" si="15"/>
        <v>76.099999999999994</v>
      </c>
      <c r="O136" s="19">
        <f t="shared" si="20"/>
        <v>15.219999999999999</v>
      </c>
      <c r="P136" s="36">
        <v>0</v>
      </c>
      <c r="Q136" s="37">
        <v>0</v>
      </c>
      <c r="R136" s="51" t="s">
        <v>35</v>
      </c>
      <c r="S136" s="63">
        <f t="shared" si="16"/>
        <v>27.598500000000001</v>
      </c>
      <c r="T136" s="30">
        <f t="shared" si="17"/>
        <v>27.598500000000001</v>
      </c>
      <c r="U136" s="65" t="s">
        <v>393</v>
      </c>
      <c r="V136" s="31" t="e">
        <f t="shared" si="18"/>
        <v>#VALUE!</v>
      </c>
    </row>
    <row r="137" spans="1:22" ht="34.5">
      <c r="A137" s="19">
        <v>135</v>
      </c>
      <c r="B137" s="33">
        <v>165159</v>
      </c>
      <c r="C137" s="33">
        <v>1222190256</v>
      </c>
      <c r="D137" s="34" t="s">
        <v>887</v>
      </c>
      <c r="E137" s="34" t="s">
        <v>888</v>
      </c>
      <c r="F137" s="34" t="s">
        <v>889</v>
      </c>
      <c r="G137" s="34" t="s">
        <v>39</v>
      </c>
      <c r="H137" s="33" t="s">
        <v>890</v>
      </c>
      <c r="I137" s="33" t="s">
        <v>385</v>
      </c>
      <c r="J137" s="19">
        <f t="shared" si="14"/>
        <v>82.384615384615387</v>
      </c>
      <c r="K137" s="20">
        <f t="shared" si="19"/>
        <v>8.2384615384615394</v>
      </c>
      <c r="L137" s="33" t="s">
        <v>891</v>
      </c>
      <c r="M137" s="33" t="s">
        <v>398</v>
      </c>
      <c r="N137" s="19">
        <f t="shared" si="15"/>
        <v>86.041666666666671</v>
      </c>
      <c r="O137" s="19">
        <f t="shared" si="20"/>
        <v>17.208333333333336</v>
      </c>
      <c r="P137" s="36">
        <v>0</v>
      </c>
      <c r="Q137" s="37">
        <v>0</v>
      </c>
      <c r="R137" s="51">
        <v>0</v>
      </c>
      <c r="S137" s="63">
        <f t="shared" si="16"/>
        <v>0</v>
      </c>
      <c r="T137" s="30">
        <f t="shared" si="17"/>
        <v>0</v>
      </c>
      <c r="U137" s="65" t="s">
        <v>393</v>
      </c>
      <c r="V137" s="31" t="e">
        <f t="shared" si="18"/>
        <v>#VALUE!</v>
      </c>
    </row>
    <row r="138" spans="1:22" ht="23.25">
      <c r="A138" s="19">
        <v>136</v>
      </c>
      <c r="B138" s="19">
        <v>163209</v>
      </c>
      <c r="C138" s="19">
        <v>1222190260</v>
      </c>
      <c r="D138" s="20" t="s">
        <v>892</v>
      </c>
      <c r="E138" s="20" t="s">
        <v>893</v>
      </c>
      <c r="F138" s="20" t="s">
        <v>894</v>
      </c>
      <c r="G138" s="20" t="s">
        <v>52</v>
      </c>
      <c r="H138" s="19" t="s">
        <v>895</v>
      </c>
      <c r="I138" s="19" t="s">
        <v>385</v>
      </c>
      <c r="J138" s="19">
        <f t="shared" si="14"/>
        <v>83.230769230769226</v>
      </c>
      <c r="K138" s="20">
        <f t="shared" si="19"/>
        <v>8.3230769230769237</v>
      </c>
      <c r="L138" s="19" t="s">
        <v>896</v>
      </c>
      <c r="M138" s="19" t="s">
        <v>405</v>
      </c>
      <c r="N138" s="19">
        <f t="shared" si="15"/>
        <v>62.4375</v>
      </c>
      <c r="O138" s="19">
        <f t="shared" si="20"/>
        <v>12.487500000000001</v>
      </c>
      <c r="P138" s="28">
        <v>0</v>
      </c>
      <c r="Q138" s="29">
        <v>5</v>
      </c>
      <c r="R138" s="51">
        <v>0</v>
      </c>
      <c r="S138" s="63">
        <f t="shared" si="16"/>
        <v>0</v>
      </c>
      <c r="T138" s="30">
        <f t="shared" si="17"/>
        <v>5</v>
      </c>
      <c r="U138" s="64" t="s">
        <v>393</v>
      </c>
      <c r="V138" s="31" t="e">
        <f t="shared" si="18"/>
        <v>#VALUE!</v>
      </c>
    </row>
    <row r="139" spans="1:22" ht="23.25">
      <c r="A139" s="19">
        <v>137</v>
      </c>
      <c r="B139" s="19">
        <v>160174</v>
      </c>
      <c r="C139" s="19">
        <v>1222190261</v>
      </c>
      <c r="D139" s="20" t="s">
        <v>217</v>
      </c>
      <c r="E139" s="20" t="s">
        <v>218</v>
      </c>
      <c r="F139" s="20" t="s">
        <v>219</v>
      </c>
      <c r="G139" s="20" t="s">
        <v>23</v>
      </c>
      <c r="H139" s="19" t="s">
        <v>897</v>
      </c>
      <c r="I139" s="19" t="s">
        <v>378</v>
      </c>
      <c r="J139" s="19">
        <f t="shared" si="14"/>
        <v>51</v>
      </c>
      <c r="K139" s="20">
        <f t="shared" si="19"/>
        <v>5.1000000000000005</v>
      </c>
      <c r="L139" s="19" t="s">
        <v>898</v>
      </c>
      <c r="M139" s="19" t="s">
        <v>380</v>
      </c>
      <c r="N139" s="19">
        <f t="shared" si="15"/>
        <v>62.6</v>
      </c>
      <c r="O139" s="19">
        <f t="shared" si="20"/>
        <v>12.520000000000001</v>
      </c>
      <c r="P139" s="28">
        <v>0</v>
      </c>
      <c r="Q139" s="29">
        <v>0</v>
      </c>
      <c r="R139" s="51" t="s">
        <v>54</v>
      </c>
      <c r="S139" s="63">
        <f t="shared" si="16"/>
        <v>25.2</v>
      </c>
      <c r="T139" s="30">
        <f t="shared" si="17"/>
        <v>25.2</v>
      </c>
      <c r="U139" s="64">
        <v>4.8571428571428568</v>
      </c>
      <c r="V139" s="31">
        <f t="shared" si="18"/>
        <v>47.677142857142861</v>
      </c>
    </row>
    <row r="140" spans="1:22" ht="23.25">
      <c r="A140" s="19">
        <v>138</v>
      </c>
      <c r="B140" s="19">
        <v>162224</v>
      </c>
      <c r="C140" s="19">
        <v>1222190263</v>
      </c>
      <c r="D140" s="20" t="s">
        <v>899</v>
      </c>
      <c r="E140" s="20" t="s">
        <v>900</v>
      </c>
      <c r="F140" s="20" t="s">
        <v>901</v>
      </c>
      <c r="G140" s="20" t="s">
        <v>52</v>
      </c>
      <c r="H140" s="19" t="s">
        <v>885</v>
      </c>
      <c r="I140" s="19" t="s">
        <v>378</v>
      </c>
      <c r="J140" s="19">
        <f t="shared" si="14"/>
        <v>84.206896551724142</v>
      </c>
      <c r="K140" s="20">
        <f t="shared" si="19"/>
        <v>8.4206896551724153</v>
      </c>
      <c r="L140" s="19" t="s">
        <v>902</v>
      </c>
      <c r="M140" s="19" t="s">
        <v>380</v>
      </c>
      <c r="N140" s="19">
        <f t="shared" si="15"/>
        <v>81.95</v>
      </c>
      <c r="O140" s="19">
        <f t="shared" si="20"/>
        <v>16.39</v>
      </c>
      <c r="P140" s="28">
        <v>25</v>
      </c>
      <c r="Q140" s="29">
        <v>0</v>
      </c>
      <c r="R140" s="51">
        <v>0</v>
      </c>
      <c r="S140" s="63">
        <f t="shared" si="16"/>
        <v>0</v>
      </c>
      <c r="T140" s="30">
        <f t="shared" si="17"/>
        <v>25</v>
      </c>
      <c r="U140" s="64">
        <v>8.8571428571428577</v>
      </c>
      <c r="V140" s="31">
        <f t="shared" si="18"/>
        <v>58.667832512315279</v>
      </c>
    </row>
    <row r="141" spans="1:22" ht="23.25">
      <c r="A141" s="19">
        <v>139</v>
      </c>
      <c r="B141" s="33">
        <v>163324</v>
      </c>
      <c r="C141" s="33">
        <v>1222190264</v>
      </c>
      <c r="D141" s="34" t="s">
        <v>903</v>
      </c>
      <c r="E141" s="34" t="s">
        <v>904</v>
      </c>
      <c r="F141" s="34" t="s">
        <v>905</v>
      </c>
      <c r="G141" s="34" t="s">
        <v>23</v>
      </c>
      <c r="H141" s="33" t="s">
        <v>906</v>
      </c>
      <c r="I141" s="33" t="s">
        <v>378</v>
      </c>
      <c r="J141" s="19">
        <f t="shared" si="14"/>
        <v>57.724137931034484</v>
      </c>
      <c r="K141" s="20">
        <f t="shared" si="19"/>
        <v>5.7724137931034489</v>
      </c>
      <c r="L141" s="33" t="s">
        <v>492</v>
      </c>
      <c r="M141" s="33" t="s">
        <v>565</v>
      </c>
      <c r="N141" s="19">
        <f t="shared" si="15"/>
        <v>64.357142857142861</v>
      </c>
      <c r="O141" s="19">
        <f t="shared" si="20"/>
        <v>12.871428571428574</v>
      </c>
      <c r="P141" s="28">
        <v>25</v>
      </c>
      <c r="Q141" s="37">
        <v>0</v>
      </c>
      <c r="R141" s="51" t="s">
        <v>31</v>
      </c>
      <c r="S141" s="63">
        <f t="shared" si="16"/>
        <v>28.8</v>
      </c>
      <c r="T141" s="30">
        <f t="shared" si="17"/>
        <v>28.8</v>
      </c>
      <c r="U141" s="65">
        <v>6.4285714285714288</v>
      </c>
      <c r="V141" s="31">
        <f t="shared" si="18"/>
        <v>53.872413793103448</v>
      </c>
    </row>
    <row r="142" spans="1:22" ht="23.25">
      <c r="A142" s="19">
        <v>140</v>
      </c>
      <c r="B142" s="33">
        <v>162876</v>
      </c>
      <c r="C142" s="33">
        <v>1222190265</v>
      </c>
      <c r="D142" s="34" t="s">
        <v>907</v>
      </c>
      <c r="E142" s="34" t="s">
        <v>908</v>
      </c>
      <c r="F142" s="34" t="s">
        <v>909</v>
      </c>
      <c r="G142" s="34" t="s">
        <v>52</v>
      </c>
      <c r="H142" s="33" t="s">
        <v>910</v>
      </c>
      <c r="I142" s="33" t="s">
        <v>398</v>
      </c>
      <c r="J142" s="19">
        <f t="shared" si="14"/>
        <v>74.833333333333329</v>
      </c>
      <c r="K142" s="20">
        <f t="shared" si="19"/>
        <v>7.4833333333333334</v>
      </c>
      <c r="L142" s="33" t="s">
        <v>911</v>
      </c>
      <c r="M142" s="33" t="s">
        <v>380</v>
      </c>
      <c r="N142" s="19">
        <f t="shared" si="15"/>
        <v>73.75</v>
      </c>
      <c r="O142" s="19">
        <f t="shared" si="20"/>
        <v>14.75</v>
      </c>
      <c r="P142" s="28">
        <v>30</v>
      </c>
      <c r="Q142" s="37">
        <v>0</v>
      </c>
      <c r="R142" s="51">
        <v>0</v>
      </c>
      <c r="S142" s="63">
        <f t="shared" si="16"/>
        <v>0</v>
      </c>
      <c r="T142" s="30">
        <f t="shared" si="17"/>
        <v>30</v>
      </c>
      <c r="U142" s="65" t="s">
        <v>393</v>
      </c>
      <c r="V142" s="31" t="e">
        <f t="shared" si="18"/>
        <v>#VALUE!</v>
      </c>
    </row>
    <row r="143" spans="1:22" ht="23.25">
      <c r="A143" s="19">
        <v>141</v>
      </c>
      <c r="B143" s="33">
        <v>162804</v>
      </c>
      <c r="C143" s="33">
        <v>1222190268</v>
      </c>
      <c r="D143" s="34" t="s">
        <v>912</v>
      </c>
      <c r="E143" s="34" t="s">
        <v>913</v>
      </c>
      <c r="F143" s="34" t="s">
        <v>700</v>
      </c>
      <c r="G143" s="34" t="s">
        <v>28</v>
      </c>
      <c r="H143" s="33" t="s">
        <v>914</v>
      </c>
      <c r="I143" s="33" t="s">
        <v>378</v>
      </c>
      <c r="J143" s="19">
        <f t="shared" si="14"/>
        <v>68.724137931034477</v>
      </c>
      <c r="K143" s="20">
        <f t="shared" si="19"/>
        <v>6.8724137931034477</v>
      </c>
      <c r="L143" s="33" t="s">
        <v>915</v>
      </c>
      <c r="M143" s="33" t="s">
        <v>565</v>
      </c>
      <c r="N143" s="19">
        <f t="shared" si="15"/>
        <v>77.571428571428569</v>
      </c>
      <c r="O143" s="19">
        <f t="shared" si="20"/>
        <v>15.514285714285714</v>
      </c>
      <c r="P143" s="36">
        <v>25</v>
      </c>
      <c r="Q143" s="37">
        <v>0</v>
      </c>
      <c r="R143" s="51">
        <v>0</v>
      </c>
      <c r="S143" s="63">
        <f t="shared" si="16"/>
        <v>0</v>
      </c>
      <c r="T143" s="30">
        <f t="shared" si="17"/>
        <v>25</v>
      </c>
      <c r="U143" s="65">
        <v>6.2857142857142856</v>
      </c>
      <c r="V143" s="31">
        <f t="shared" si="18"/>
        <v>53.672413793103445</v>
      </c>
    </row>
    <row r="144" spans="1:22" ht="23.25">
      <c r="A144" s="19">
        <v>142</v>
      </c>
      <c r="B144" s="33">
        <v>163228</v>
      </c>
      <c r="C144" s="33">
        <v>1222190269</v>
      </c>
      <c r="D144" s="34" t="s">
        <v>916</v>
      </c>
      <c r="E144" s="34" t="s">
        <v>917</v>
      </c>
      <c r="F144" s="34" t="s">
        <v>1202</v>
      </c>
      <c r="G144" s="34" t="s">
        <v>140</v>
      </c>
      <c r="H144" s="33" t="s">
        <v>919</v>
      </c>
      <c r="I144" s="33" t="s">
        <v>371</v>
      </c>
      <c r="J144" s="19">
        <f t="shared" si="14"/>
        <v>77.36666666666666</v>
      </c>
      <c r="K144" s="20">
        <f t="shared" si="19"/>
        <v>7.7366666666666664</v>
      </c>
      <c r="L144" s="33" t="s">
        <v>783</v>
      </c>
      <c r="M144" s="33" t="s">
        <v>380</v>
      </c>
      <c r="N144" s="19">
        <f t="shared" si="15"/>
        <v>77.099999999999994</v>
      </c>
      <c r="O144" s="19">
        <f t="shared" si="20"/>
        <v>15.42</v>
      </c>
      <c r="P144" s="36">
        <v>25</v>
      </c>
      <c r="Q144" s="37">
        <v>0</v>
      </c>
      <c r="R144" s="51">
        <v>0</v>
      </c>
      <c r="S144" s="63">
        <f t="shared" si="16"/>
        <v>0</v>
      </c>
      <c r="T144" s="30">
        <f t="shared" si="17"/>
        <v>25</v>
      </c>
      <c r="U144" s="65">
        <v>6.2857142857142856</v>
      </c>
      <c r="V144" s="31">
        <f t="shared" si="18"/>
        <v>54.442380952380951</v>
      </c>
    </row>
    <row r="145" spans="1:22" ht="23.25">
      <c r="A145" s="19">
        <v>143</v>
      </c>
      <c r="B145" s="19">
        <v>175335</v>
      </c>
      <c r="C145" s="19">
        <v>1222190270</v>
      </c>
      <c r="D145" s="20" t="s">
        <v>920</v>
      </c>
      <c r="E145" s="20" t="s">
        <v>921</v>
      </c>
      <c r="F145" s="20" t="s">
        <v>700</v>
      </c>
      <c r="G145" s="20" t="s">
        <v>52</v>
      </c>
      <c r="H145" s="19" t="s">
        <v>922</v>
      </c>
      <c r="I145" s="19" t="s">
        <v>425</v>
      </c>
      <c r="J145" s="19">
        <f t="shared" si="14"/>
        <v>70.833333333333329</v>
      </c>
      <c r="K145" s="20">
        <f t="shared" si="19"/>
        <v>7.083333333333333</v>
      </c>
      <c r="L145" s="19" t="s">
        <v>923</v>
      </c>
      <c r="M145" s="19" t="s">
        <v>380</v>
      </c>
      <c r="N145" s="19">
        <f t="shared" si="15"/>
        <v>66.599999999999994</v>
      </c>
      <c r="O145" s="19">
        <f t="shared" si="20"/>
        <v>13.32</v>
      </c>
      <c r="P145" s="28">
        <v>25</v>
      </c>
      <c r="Q145" s="29">
        <v>30</v>
      </c>
      <c r="R145" s="51" t="s">
        <v>169</v>
      </c>
      <c r="S145" s="63">
        <f t="shared" si="16"/>
        <v>25.798500000000001</v>
      </c>
      <c r="T145" s="30">
        <f t="shared" si="17"/>
        <v>30</v>
      </c>
      <c r="U145" s="64">
        <v>5.4285714285714288</v>
      </c>
      <c r="V145" s="31">
        <f t="shared" si="18"/>
        <v>55.831904761904767</v>
      </c>
    </row>
    <row r="146" spans="1:22" ht="23.25">
      <c r="A146" s="19">
        <v>144</v>
      </c>
      <c r="B146" s="19">
        <v>164340</v>
      </c>
      <c r="C146" s="19">
        <v>1222190271</v>
      </c>
      <c r="D146" s="20" t="s">
        <v>222</v>
      </c>
      <c r="E146" s="20" t="s">
        <v>223</v>
      </c>
      <c r="F146" s="20" t="s">
        <v>224</v>
      </c>
      <c r="G146" s="20" t="s">
        <v>52</v>
      </c>
      <c r="H146" s="19" t="s">
        <v>869</v>
      </c>
      <c r="I146" s="19" t="s">
        <v>378</v>
      </c>
      <c r="J146" s="19">
        <f t="shared" si="14"/>
        <v>82.827586206896555</v>
      </c>
      <c r="K146" s="20">
        <f t="shared" si="19"/>
        <v>8.2827586206896555</v>
      </c>
      <c r="L146" s="19" t="s">
        <v>924</v>
      </c>
      <c r="M146" s="19" t="s">
        <v>398</v>
      </c>
      <c r="N146" s="19">
        <f t="shared" si="15"/>
        <v>80.75</v>
      </c>
      <c r="O146" s="19">
        <f t="shared" si="20"/>
        <v>16.150000000000002</v>
      </c>
      <c r="P146" s="28">
        <v>25</v>
      </c>
      <c r="Q146" s="29">
        <v>0</v>
      </c>
      <c r="R146" s="51">
        <v>0</v>
      </c>
      <c r="S146" s="63">
        <f t="shared" si="16"/>
        <v>0</v>
      </c>
      <c r="T146" s="30">
        <f t="shared" si="17"/>
        <v>25</v>
      </c>
      <c r="U146" s="64" t="s">
        <v>393</v>
      </c>
      <c r="V146" s="31" t="e">
        <f t="shared" si="18"/>
        <v>#VALUE!</v>
      </c>
    </row>
    <row r="147" spans="1:22" ht="23.25">
      <c r="A147" s="19">
        <v>145</v>
      </c>
      <c r="B147" s="33">
        <v>162681</v>
      </c>
      <c r="C147" s="33">
        <v>1222190272</v>
      </c>
      <c r="D147" s="34" t="s">
        <v>925</v>
      </c>
      <c r="E147" s="34" t="s">
        <v>926</v>
      </c>
      <c r="F147" s="34" t="s">
        <v>927</v>
      </c>
      <c r="G147" s="34" t="s">
        <v>90</v>
      </c>
      <c r="H147" s="33" t="s">
        <v>928</v>
      </c>
      <c r="I147" s="33" t="s">
        <v>378</v>
      </c>
      <c r="J147" s="19">
        <f t="shared" si="14"/>
        <v>75.65517241379311</v>
      </c>
      <c r="K147" s="20">
        <f t="shared" si="19"/>
        <v>7.565517241379311</v>
      </c>
      <c r="L147" s="33" t="s">
        <v>929</v>
      </c>
      <c r="M147" s="33" t="s">
        <v>380</v>
      </c>
      <c r="N147" s="19">
        <f t="shared" si="15"/>
        <v>76.849999999999994</v>
      </c>
      <c r="O147" s="19">
        <f t="shared" si="20"/>
        <v>15.37</v>
      </c>
      <c r="P147" s="36">
        <v>25</v>
      </c>
      <c r="Q147" s="37">
        <v>0</v>
      </c>
      <c r="R147" s="51" t="s">
        <v>604</v>
      </c>
      <c r="S147" s="63">
        <f t="shared" si="16"/>
        <v>36</v>
      </c>
      <c r="T147" s="30">
        <f t="shared" si="17"/>
        <v>36</v>
      </c>
      <c r="U147" s="65">
        <v>5.1428571428571432</v>
      </c>
      <c r="V147" s="31">
        <f t="shared" si="18"/>
        <v>64.078374384236454</v>
      </c>
    </row>
    <row r="148" spans="1:22" ht="23.25">
      <c r="A148" s="19">
        <v>146</v>
      </c>
      <c r="B148" s="19">
        <v>162760</v>
      </c>
      <c r="C148" s="19">
        <v>1222190274</v>
      </c>
      <c r="D148" s="20" t="s">
        <v>930</v>
      </c>
      <c r="E148" s="20" t="s">
        <v>931</v>
      </c>
      <c r="F148" s="20" t="s">
        <v>932</v>
      </c>
      <c r="G148" s="20" t="s">
        <v>140</v>
      </c>
      <c r="H148" s="19" t="s">
        <v>933</v>
      </c>
      <c r="I148" s="19" t="s">
        <v>371</v>
      </c>
      <c r="J148" s="19">
        <f t="shared" si="14"/>
        <v>67.86666666666666</v>
      </c>
      <c r="K148" s="20">
        <f t="shared" si="19"/>
        <v>6.7866666666666662</v>
      </c>
      <c r="L148" s="19" t="s">
        <v>934</v>
      </c>
      <c r="M148" s="19" t="s">
        <v>380</v>
      </c>
      <c r="N148" s="19">
        <f t="shared" si="15"/>
        <v>66.099999999999994</v>
      </c>
      <c r="O148" s="19">
        <f t="shared" si="20"/>
        <v>13.219999999999999</v>
      </c>
      <c r="P148" s="28">
        <v>0</v>
      </c>
      <c r="Q148" s="29">
        <v>30</v>
      </c>
      <c r="R148" s="51" t="s">
        <v>48</v>
      </c>
      <c r="S148" s="63">
        <f t="shared" si="16"/>
        <v>22.801500000000001</v>
      </c>
      <c r="T148" s="30">
        <f t="shared" si="17"/>
        <v>30</v>
      </c>
      <c r="U148" s="64" t="s">
        <v>393</v>
      </c>
      <c r="V148" s="31" t="e">
        <f t="shared" si="18"/>
        <v>#VALUE!</v>
      </c>
    </row>
    <row r="149" spans="1:22" ht="23.25">
      <c r="A149" s="19">
        <v>147</v>
      </c>
      <c r="B149" s="19">
        <v>164149</v>
      </c>
      <c r="C149" s="19">
        <v>1222190276</v>
      </c>
      <c r="D149" s="20" t="s">
        <v>227</v>
      </c>
      <c r="E149" s="20" t="s">
        <v>228</v>
      </c>
      <c r="F149" s="20" t="s">
        <v>229</v>
      </c>
      <c r="G149" s="20" t="s">
        <v>23</v>
      </c>
      <c r="H149" s="19" t="s">
        <v>935</v>
      </c>
      <c r="I149" s="19" t="s">
        <v>398</v>
      </c>
      <c r="J149" s="19">
        <f t="shared" si="14"/>
        <v>59.333333333333336</v>
      </c>
      <c r="K149" s="20">
        <f t="shared" si="19"/>
        <v>5.9333333333333336</v>
      </c>
      <c r="L149" s="19" t="s">
        <v>936</v>
      </c>
      <c r="M149" s="19" t="s">
        <v>373</v>
      </c>
      <c r="N149" s="19">
        <f t="shared" si="15"/>
        <v>64.533333333333331</v>
      </c>
      <c r="O149" s="19">
        <f t="shared" si="20"/>
        <v>12.906666666666666</v>
      </c>
      <c r="P149" s="36">
        <v>0</v>
      </c>
      <c r="Q149" s="37">
        <v>0</v>
      </c>
      <c r="R149" s="51" t="s">
        <v>232</v>
      </c>
      <c r="S149" s="63">
        <f t="shared" si="16"/>
        <v>22.198499999999999</v>
      </c>
      <c r="T149" s="30">
        <f t="shared" si="17"/>
        <v>22.198499999999999</v>
      </c>
      <c r="U149" s="65" t="s">
        <v>393</v>
      </c>
      <c r="V149" s="31" t="e">
        <f t="shared" si="18"/>
        <v>#VALUE!</v>
      </c>
    </row>
    <row r="150" spans="1:22" ht="23.25">
      <c r="A150" s="19">
        <v>148</v>
      </c>
      <c r="B150" s="19">
        <v>159526</v>
      </c>
      <c r="C150" s="19">
        <v>1222190277</v>
      </c>
      <c r="D150" s="20" t="s">
        <v>233</v>
      </c>
      <c r="E150" s="20" t="s">
        <v>234</v>
      </c>
      <c r="F150" s="20" t="s">
        <v>235</v>
      </c>
      <c r="G150" s="20" t="s">
        <v>52</v>
      </c>
      <c r="H150" s="19" t="s">
        <v>937</v>
      </c>
      <c r="I150" s="19" t="s">
        <v>378</v>
      </c>
      <c r="J150" s="19">
        <f t="shared" si="14"/>
        <v>72.758620689655174</v>
      </c>
      <c r="K150" s="20">
        <f t="shared" si="19"/>
        <v>7.2758620689655178</v>
      </c>
      <c r="L150" s="19" t="s">
        <v>861</v>
      </c>
      <c r="M150" s="19" t="s">
        <v>380</v>
      </c>
      <c r="N150" s="19">
        <f t="shared" si="15"/>
        <v>89.4</v>
      </c>
      <c r="O150" s="19">
        <f t="shared" si="20"/>
        <v>17.880000000000003</v>
      </c>
      <c r="P150" s="28"/>
      <c r="Q150" s="29"/>
      <c r="R150" s="51" t="s">
        <v>54</v>
      </c>
      <c r="S150" s="63">
        <f t="shared" si="16"/>
        <v>25.2</v>
      </c>
      <c r="T150" s="30">
        <f t="shared" si="17"/>
        <v>25.2</v>
      </c>
      <c r="U150" s="64">
        <v>8.4285714285714288</v>
      </c>
      <c r="V150" s="31">
        <f t="shared" si="18"/>
        <v>58.784433497536945</v>
      </c>
    </row>
    <row r="151" spans="1:22" ht="23.25">
      <c r="A151" s="19">
        <v>149</v>
      </c>
      <c r="B151" s="19">
        <v>160978</v>
      </c>
      <c r="C151" s="19">
        <v>1222190278</v>
      </c>
      <c r="D151" s="20" t="s">
        <v>233</v>
      </c>
      <c r="E151" s="20" t="s">
        <v>236</v>
      </c>
      <c r="F151" s="20" t="s">
        <v>237</v>
      </c>
      <c r="G151" s="20" t="s">
        <v>23</v>
      </c>
      <c r="H151" s="19" t="s">
        <v>938</v>
      </c>
      <c r="I151" s="19" t="s">
        <v>371</v>
      </c>
      <c r="J151" s="19">
        <f t="shared" si="14"/>
        <v>65.8</v>
      </c>
      <c r="K151" s="20">
        <f t="shared" si="19"/>
        <v>6.58</v>
      </c>
      <c r="L151" s="19" t="s">
        <v>939</v>
      </c>
      <c r="M151" s="19" t="s">
        <v>385</v>
      </c>
      <c r="N151" s="19">
        <f t="shared" si="15"/>
        <v>60.730769230769234</v>
      </c>
      <c r="O151" s="19">
        <f t="shared" si="20"/>
        <v>12.146153846153847</v>
      </c>
      <c r="P151" s="28"/>
      <c r="Q151" s="29"/>
      <c r="R151" s="51" t="s">
        <v>59</v>
      </c>
      <c r="S151" s="63">
        <f t="shared" si="16"/>
        <v>23.400000000000002</v>
      </c>
      <c r="T151" s="30">
        <f t="shared" si="17"/>
        <v>23.400000000000002</v>
      </c>
      <c r="U151" s="64">
        <v>4.8571428571428568</v>
      </c>
      <c r="V151" s="31">
        <f t="shared" si="18"/>
        <v>46.983296703296702</v>
      </c>
    </row>
    <row r="152" spans="1:22" ht="45.75">
      <c r="A152" s="19">
        <v>150</v>
      </c>
      <c r="B152" s="33">
        <v>161786</v>
      </c>
      <c r="C152" s="33">
        <v>1222190279</v>
      </c>
      <c r="D152" s="34" t="s">
        <v>240</v>
      </c>
      <c r="E152" s="34" t="s">
        <v>241</v>
      </c>
      <c r="F152" s="34" t="s">
        <v>242</v>
      </c>
      <c r="G152" s="34" t="s">
        <v>52</v>
      </c>
      <c r="H152" s="33" t="s">
        <v>940</v>
      </c>
      <c r="I152" s="33" t="s">
        <v>371</v>
      </c>
      <c r="J152" s="19">
        <f t="shared" si="14"/>
        <v>80.766666666666666</v>
      </c>
      <c r="K152" s="20">
        <f t="shared" si="19"/>
        <v>8.0766666666666662</v>
      </c>
      <c r="L152" s="33" t="s">
        <v>412</v>
      </c>
      <c r="M152" s="33" t="s">
        <v>380</v>
      </c>
      <c r="N152" s="19">
        <f t="shared" si="15"/>
        <v>76.650000000000006</v>
      </c>
      <c r="O152" s="19">
        <f t="shared" si="20"/>
        <v>15.330000000000002</v>
      </c>
      <c r="P152" s="36">
        <v>0</v>
      </c>
      <c r="Q152" s="37">
        <v>0</v>
      </c>
      <c r="R152" s="51" t="s">
        <v>48</v>
      </c>
      <c r="S152" s="63">
        <f t="shared" si="16"/>
        <v>22.801500000000001</v>
      </c>
      <c r="T152" s="30">
        <f t="shared" si="17"/>
        <v>22.801500000000001</v>
      </c>
      <c r="U152" s="65" t="s">
        <v>393</v>
      </c>
      <c r="V152" s="31" t="e">
        <f t="shared" si="18"/>
        <v>#VALUE!</v>
      </c>
    </row>
    <row r="153" spans="1:22" ht="23.25">
      <c r="A153" s="19">
        <v>151</v>
      </c>
      <c r="B153" s="33">
        <v>160688</v>
      </c>
      <c r="C153" s="33">
        <v>1222190280</v>
      </c>
      <c r="D153" s="34" t="s">
        <v>941</v>
      </c>
      <c r="E153" s="34" t="s">
        <v>942</v>
      </c>
      <c r="F153" s="34" t="s">
        <v>129</v>
      </c>
      <c r="G153" s="34" t="s">
        <v>52</v>
      </c>
      <c r="H153" s="33" t="s">
        <v>943</v>
      </c>
      <c r="I153" s="33" t="s">
        <v>378</v>
      </c>
      <c r="J153" s="19">
        <f t="shared" si="14"/>
        <v>72.896551724137936</v>
      </c>
      <c r="K153" s="20">
        <f t="shared" si="19"/>
        <v>7.2896551724137941</v>
      </c>
      <c r="L153" s="33" t="s">
        <v>754</v>
      </c>
      <c r="M153" s="33" t="s">
        <v>398</v>
      </c>
      <c r="N153" s="19">
        <f t="shared" si="15"/>
        <v>72.75</v>
      </c>
      <c r="O153" s="19">
        <f t="shared" si="20"/>
        <v>14.55</v>
      </c>
      <c r="P153" s="36">
        <v>0</v>
      </c>
      <c r="Q153" s="37">
        <v>0</v>
      </c>
      <c r="R153" s="51">
        <v>0</v>
      </c>
      <c r="S153" s="63">
        <f t="shared" si="16"/>
        <v>0</v>
      </c>
      <c r="T153" s="30">
        <f t="shared" si="17"/>
        <v>0</v>
      </c>
      <c r="U153" s="65" t="s">
        <v>393</v>
      </c>
      <c r="V153" s="31" t="e">
        <f t="shared" si="18"/>
        <v>#VALUE!</v>
      </c>
    </row>
    <row r="154" spans="1:22" ht="23.25">
      <c r="A154" s="19">
        <v>152</v>
      </c>
      <c r="B154" s="33">
        <v>160830</v>
      </c>
      <c r="C154" s="33">
        <v>1222190281</v>
      </c>
      <c r="D154" s="34" t="s">
        <v>944</v>
      </c>
      <c r="E154" s="34" t="s">
        <v>945</v>
      </c>
      <c r="F154" s="34" t="s">
        <v>946</v>
      </c>
      <c r="G154" s="34" t="s">
        <v>52</v>
      </c>
      <c r="H154" s="33"/>
      <c r="I154" s="33"/>
      <c r="J154" s="19" t="e">
        <f t="shared" si="14"/>
        <v>#DIV/0!</v>
      </c>
      <c r="K154" s="20" t="e">
        <f t="shared" si="19"/>
        <v>#DIV/0!</v>
      </c>
      <c r="L154" s="33"/>
      <c r="M154" s="33"/>
      <c r="N154" s="19" t="e">
        <f t="shared" si="15"/>
        <v>#DIV/0!</v>
      </c>
      <c r="O154" s="19" t="e">
        <f t="shared" si="20"/>
        <v>#DIV/0!</v>
      </c>
      <c r="P154" s="36">
        <v>25</v>
      </c>
      <c r="Q154" s="37">
        <v>0</v>
      </c>
      <c r="R154" s="51">
        <v>0</v>
      </c>
      <c r="S154" s="63">
        <f t="shared" si="16"/>
        <v>0</v>
      </c>
      <c r="T154" s="30">
        <f t="shared" si="17"/>
        <v>25</v>
      </c>
      <c r="U154" s="65" t="s">
        <v>393</v>
      </c>
      <c r="V154" s="31" t="e">
        <f t="shared" si="18"/>
        <v>#VALUE!</v>
      </c>
    </row>
    <row r="155" spans="1:22" ht="23.25">
      <c r="A155" s="19">
        <v>153</v>
      </c>
      <c r="B155" s="33">
        <v>164678</v>
      </c>
      <c r="C155" s="33">
        <v>1222190283</v>
      </c>
      <c r="D155" s="34" t="s">
        <v>947</v>
      </c>
      <c r="E155" s="34" t="s">
        <v>948</v>
      </c>
      <c r="F155" s="34" t="s">
        <v>949</v>
      </c>
      <c r="G155" s="34" t="s">
        <v>23</v>
      </c>
      <c r="H155" s="33" t="s">
        <v>579</v>
      </c>
      <c r="I155" s="33" t="s">
        <v>377</v>
      </c>
      <c r="J155" s="19">
        <f t="shared" si="14"/>
        <v>71.448275862068968</v>
      </c>
      <c r="K155" s="20">
        <f t="shared" si="19"/>
        <v>7.1448275862068975</v>
      </c>
      <c r="L155" s="33" t="s">
        <v>950</v>
      </c>
      <c r="M155" s="33" t="s">
        <v>405</v>
      </c>
      <c r="N155" s="19">
        <f t="shared" si="15"/>
        <v>55.3125</v>
      </c>
      <c r="O155" s="19">
        <f t="shared" si="20"/>
        <v>11.0625</v>
      </c>
      <c r="P155" s="36">
        <v>0</v>
      </c>
      <c r="Q155" s="37">
        <v>30</v>
      </c>
      <c r="R155" s="51">
        <v>0</v>
      </c>
      <c r="S155" s="63">
        <f t="shared" si="16"/>
        <v>0</v>
      </c>
      <c r="T155" s="30">
        <f t="shared" si="17"/>
        <v>30</v>
      </c>
      <c r="U155" s="65" t="s">
        <v>393</v>
      </c>
      <c r="V155" s="31" t="e">
        <f t="shared" si="18"/>
        <v>#VALUE!</v>
      </c>
    </row>
    <row r="156" spans="1:22" ht="23.25">
      <c r="A156" s="19">
        <v>154</v>
      </c>
      <c r="B156" s="33">
        <v>163095</v>
      </c>
      <c r="C156" s="33">
        <v>1222190284</v>
      </c>
      <c r="D156" s="34" t="s">
        <v>951</v>
      </c>
      <c r="E156" s="34" t="s">
        <v>952</v>
      </c>
      <c r="F156" s="34" t="s">
        <v>296</v>
      </c>
      <c r="G156" s="34" t="s">
        <v>23</v>
      </c>
      <c r="H156" s="33" t="s">
        <v>953</v>
      </c>
      <c r="I156" s="33" t="s">
        <v>378</v>
      </c>
      <c r="J156" s="19">
        <f t="shared" si="14"/>
        <v>67.758620689655174</v>
      </c>
      <c r="K156" s="20">
        <f t="shared" si="19"/>
        <v>6.7758620689655178</v>
      </c>
      <c r="L156" s="33" t="s">
        <v>386</v>
      </c>
      <c r="M156" s="33" t="s">
        <v>386</v>
      </c>
      <c r="N156" s="19" t="e">
        <f t="shared" si="15"/>
        <v>#VALUE!</v>
      </c>
      <c r="O156" s="19" t="e">
        <f t="shared" si="20"/>
        <v>#VALUE!</v>
      </c>
      <c r="P156" s="36">
        <v>0</v>
      </c>
      <c r="Q156" s="37">
        <v>0</v>
      </c>
      <c r="R156" s="51">
        <v>0</v>
      </c>
      <c r="S156" s="63">
        <f t="shared" si="16"/>
        <v>0</v>
      </c>
      <c r="T156" s="30">
        <f t="shared" si="17"/>
        <v>0</v>
      </c>
      <c r="U156" s="65">
        <v>8</v>
      </c>
      <c r="V156" s="31" t="e">
        <f t="shared" si="18"/>
        <v>#VALUE!</v>
      </c>
    </row>
    <row r="157" spans="1:22" ht="23.25">
      <c r="A157" s="19">
        <v>155</v>
      </c>
      <c r="B157" s="33">
        <v>160357</v>
      </c>
      <c r="C157" s="33">
        <v>1222190285</v>
      </c>
      <c r="D157" s="34" t="s">
        <v>243</v>
      </c>
      <c r="E157" s="34" t="s">
        <v>244</v>
      </c>
      <c r="F157" s="34" t="s">
        <v>120</v>
      </c>
      <c r="G157" s="34" t="s">
        <v>140</v>
      </c>
      <c r="H157" s="33" t="s">
        <v>954</v>
      </c>
      <c r="I157" s="33" t="s">
        <v>375</v>
      </c>
      <c r="J157" s="19">
        <f t="shared" si="14"/>
        <v>72.857142857142861</v>
      </c>
      <c r="K157" s="20">
        <f t="shared" si="19"/>
        <v>7.2857142857142865</v>
      </c>
      <c r="L157" s="33" t="s">
        <v>515</v>
      </c>
      <c r="M157" s="33" t="s">
        <v>373</v>
      </c>
      <c r="N157" s="19">
        <f t="shared" si="15"/>
        <v>68.222222222222229</v>
      </c>
      <c r="O157" s="19">
        <f t="shared" si="20"/>
        <v>13.644444444444446</v>
      </c>
      <c r="P157" s="36">
        <v>0</v>
      </c>
      <c r="Q157" s="37">
        <v>0</v>
      </c>
      <c r="R157" s="51" t="s">
        <v>160</v>
      </c>
      <c r="S157" s="63">
        <f t="shared" si="16"/>
        <v>23.9985</v>
      </c>
      <c r="T157" s="30">
        <f t="shared" si="17"/>
        <v>23.9985</v>
      </c>
      <c r="U157" s="65" t="s">
        <v>393</v>
      </c>
      <c r="V157" s="31" t="e">
        <f t="shared" si="18"/>
        <v>#VALUE!</v>
      </c>
    </row>
    <row r="158" spans="1:22" ht="23.25">
      <c r="A158" s="19">
        <v>156</v>
      </c>
      <c r="B158" s="33">
        <v>163640</v>
      </c>
      <c r="C158" s="33">
        <v>1222190286</v>
      </c>
      <c r="D158" s="34" t="s">
        <v>247</v>
      </c>
      <c r="E158" s="34" t="s">
        <v>248</v>
      </c>
      <c r="F158" s="34" t="s">
        <v>249</v>
      </c>
      <c r="G158" s="34" t="s">
        <v>28</v>
      </c>
      <c r="H158" s="33" t="s">
        <v>955</v>
      </c>
      <c r="I158" s="33" t="s">
        <v>378</v>
      </c>
      <c r="J158" s="19">
        <f t="shared" si="14"/>
        <v>73.827586206896555</v>
      </c>
      <c r="K158" s="20">
        <f t="shared" si="19"/>
        <v>7.382758620689656</v>
      </c>
      <c r="L158" s="33" t="s">
        <v>956</v>
      </c>
      <c r="M158" s="33" t="s">
        <v>373</v>
      </c>
      <c r="N158" s="19">
        <f t="shared" si="15"/>
        <v>76.62222222222222</v>
      </c>
      <c r="O158" s="19">
        <f t="shared" si="20"/>
        <v>15.324444444444445</v>
      </c>
      <c r="P158" s="36">
        <v>0</v>
      </c>
      <c r="Q158" s="37">
        <v>0</v>
      </c>
      <c r="R158" s="51" t="s">
        <v>35</v>
      </c>
      <c r="S158" s="63">
        <f t="shared" si="16"/>
        <v>27.598500000000001</v>
      </c>
      <c r="T158" s="30">
        <f t="shared" si="17"/>
        <v>27.598500000000001</v>
      </c>
      <c r="U158" s="65">
        <v>4.7142857142857144</v>
      </c>
      <c r="V158" s="31">
        <f t="shared" si="18"/>
        <v>55.019988779419819</v>
      </c>
    </row>
    <row r="159" spans="1:22" ht="23.25">
      <c r="A159" s="19">
        <v>157</v>
      </c>
      <c r="B159" s="19">
        <v>162673</v>
      </c>
      <c r="C159" s="19">
        <v>1222190288</v>
      </c>
      <c r="D159" s="20" t="s">
        <v>252</v>
      </c>
      <c r="E159" s="20" t="s">
        <v>253</v>
      </c>
      <c r="F159" s="20" t="s">
        <v>254</v>
      </c>
      <c r="G159" s="20" t="s">
        <v>90</v>
      </c>
      <c r="H159" s="19" t="s">
        <v>957</v>
      </c>
      <c r="I159" s="19" t="s">
        <v>958</v>
      </c>
      <c r="J159" s="19">
        <f t="shared" si="14"/>
        <v>70.214285714285708</v>
      </c>
      <c r="K159" s="20">
        <f t="shared" si="19"/>
        <v>7.0214285714285714</v>
      </c>
      <c r="L159" s="19" t="s">
        <v>959</v>
      </c>
      <c r="M159" s="19" t="s">
        <v>405</v>
      </c>
      <c r="N159" s="19">
        <f t="shared" si="15"/>
        <v>55.9375</v>
      </c>
      <c r="O159" s="19">
        <f t="shared" si="20"/>
        <v>11.1875</v>
      </c>
      <c r="P159" s="28">
        <v>25</v>
      </c>
      <c r="Q159" s="29">
        <v>0</v>
      </c>
      <c r="R159" s="51">
        <v>0</v>
      </c>
      <c r="S159" s="63">
        <f t="shared" si="16"/>
        <v>0</v>
      </c>
      <c r="T159" s="30">
        <f t="shared" si="17"/>
        <v>25</v>
      </c>
      <c r="U159" s="64" t="s">
        <v>393</v>
      </c>
      <c r="V159" s="31" t="e">
        <f t="shared" si="18"/>
        <v>#VALUE!</v>
      </c>
    </row>
    <row r="160" spans="1:22" ht="23.25">
      <c r="A160" s="19">
        <v>158</v>
      </c>
      <c r="B160" s="33">
        <v>161930</v>
      </c>
      <c r="C160" s="33">
        <v>1222190290</v>
      </c>
      <c r="D160" s="34" t="s">
        <v>960</v>
      </c>
      <c r="E160" s="34" t="s">
        <v>961</v>
      </c>
      <c r="F160" s="34" t="s">
        <v>272</v>
      </c>
      <c r="G160" s="34" t="s">
        <v>28</v>
      </c>
      <c r="H160" s="33" t="s">
        <v>962</v>
      </c>
      <c r="I160" s="33" t="s">
        <v>375</v>
      </c>
      <c r="J160" s="19">
        <f t="shared" si="14"/>
        <v>78.571428571428569</v>
      </c>
      <c r="K160" s="20">
        <f t="shared" si="19"/>
        <v>7.8571428571428577</v>
      </c>
      <c r="L160" s="33" t="s">
        <v>963</v>
      </c>
      <c r="M160" s="33" t="s">
        <v>380</v>
      </c>
      <c r="N160" s="19">
        <f t="shared" si="15"/>
        <v>84.4</v>
      </c>
      <c r="O160" s="19">
        <f t="shared" si="20"/>
        <v>16.880000000000003</v>
      </c>
      <c r="P160" s="36">
        <v>0</v>
      </c>
      <c r="Q160" s="37">
        <v>0</v>
      </c>
      <c r="R160" s="51" t="s">
        <v>151</v>
      </c>
      <c r="S160" s="63">
        <f t="shared" si="16"/>
        <v>30.6</v>
      </c>
      <c r="T160" s="30">
        <f t="shared" si="17"/>
        <v>30.6</v>
      </c>
      <c r="U160" s="65">
        <v>5.5714285714285712</v>
      </c>
      <c r="V160" s="31">
        <f t="shared" si="18"/>
        <v>60.908571428571435</v>
      </c>
    </row>
    <row r="161" spans="1:22" ht="23.25">
      <c r="A161" s="19">
        <v>159</v>
      </c>
      <c r="B161" s="33">
        <v>164803</v>
      </c>
      <c r="C161" s="33">
        <v>1222190291</v>
      </c>
      <c r="D161" s="34" t="s">
        <v>964</v>
      </c>
      <c r="E161" s="34" t="s">
        <v>965</v>
      </c>
      <c r="F161" s="34" t="s">
        <v>828</v>
      </c>
      <c r="G161" s="34" t="s">
        <v>52</v>
      </c>
      <c r="H161" s="33" t="s">
        <v>966</v>
      </c>
      <c r="I161" s="33" t="s">
        <v>371</v>
      </c>
      <c r="J161" s="19">
        <f t="shared" si="14"/>
        <v>92.833333333333329</v>
      </c>
      <c r="K161" s="20">
        <f t="shared" si="19"/>
        <v>9.2833333333333332</v>
      </c>
      <c r="L161" s="33" t="s">
        <v>967</v>
      </c>
      <c r="M161" s="33" t="s">
        <v>392</v>
      </c>
      <c r="N161" s="19">
        <f t="shared" si="15"/>
        <v>79.72999999999999</v>
      </c>
      <c r="O161" s="19">
        <f t="shared" si="20"/>
        <v>15.945999999999998</v>
      </c>
      <c r="P161" s="36">
        <v>25</v>
      </c>
      <c r="Q161" s="37">
        <v>0</v>
      </c>
      <c r="R161" s="51">
        <v>0</v>
      </c>
      <c r="S161" s="63">
        <f t="shared" si="16"/>
        <v>0</v>
      </c>
      <c r="T161" s="30">
        <f t="shared" si="17"/>
        <v>25</v>
      </c>
      <c r="U161" s="65">
        <v>5.8571428571428568</v>
      </c>
      <c r="V161" s="31">
        <f t="shared" si="18"/>
        <v>56.086476190476191</v>
      </c>
    </row>
    <row r="162" spans="1:22" ht="23.25">
      <c r="A162" s="19">
        <v>160</v>
      </c>
      <c r="B162" s="33">
        <v>162157</v>
      </c>
      <c r="C162" s="33">
        <v>1222190297</v>
      </c>
      <c r="D162" s="34" t="s">
        <v>968</v>
      </c>
      <c r="E162" s="34" t="s">
        <v>969</v>
      </c>
      <c r="F162" s="34" t="s">
        <v>970</v>
      </c>
      <c r="G162" s="34" t="s">
        <v>52</v>
      </c>
      <c r="H162" s="33" t="s">
        <v>971</v>
      </c>
      <c r="I162" s="33" t="s">
        <v>371</v>
      </c>
      <c r="J162" s="19">
        <f t="shared" si="14"/>
        <v>73.766666666666666</v>
      </c>
      <c r="K162" s="20">
        <f t="shared" si="19"/>
        <v>7.3766666666666669</v>
      </c>
      <c r="L162" s="33" t="s">
        <v>972</v>
      </c>
      <c r="M162" s="33" t="s">
        <v>380</v>
      </c>
      <c r="N162" s="19">
        <f t="shared" si="15"/>
        <v>66.5</v>
      </c>
      <c r="O162" s="19">
        <f t="shared" si="20"/>
        <v>13.3</v>
      </c>
      <c r="P162" s="36">
        <v>25</v>
      </c>
      <c r="Q162" s="37">
        <v>0</v>
      </c>
      <c r="R162" s="51" t="s">
        <v>132</v>
      </c>
      <c r="S162" s="63">
        <f t="shared" si="16"/>
        <v>30.0015</v>
      </c>
      <c r="T162" s="30">
        <f t="shared" si="17"/>
        <v>30.0015</v>
      </c>
      <c r="U162" s="65">
        <v>6.2857142857142856</v>
      </c>
      <c r="V162" s="31">
        <f t="shared" si="18"/>
        <v>56.963880952380947</v>
      </c>
    </row>
    <row r="163" spans="1:22" ht="23.25">
      <c r="A163" s="19">
        <v>161</v>
      </c>
      <c r="B163" s="33">
        <v>159913</v>
      </c>
      <c r="C163" s="33">
        <v>1222190298</v>
      </c>
      <c r="D163" s="34" t="s">
        <v>260</v>
      </c>
      <c r="E163" s="34" t="s">
        <v>261</v>
      </c>
      <c r="F163" s="34" t="s">
        <v>262</v>
      </c>
      <c r="G163" s="34" t="s">
        <v>90</v>
      </c>
      <c r="H163" s="33" t="s">
        <v>973</v>
      </c>
      <c r="I163" s="33" t="s">
        <v>385</v>
      </c>
      <c r="J163" s="19">
        <f t="shared" si="14"/>
        <v>71.884615384615387</v>
      </c>
      <c r="K163" s="20">
        <f t="shared" si="19"/>
        <v>7.1884615384615387</v>
      </c>
      <c r="L163" s="33" t="s">
        <v>974</v>
      </c>
      <c r="M163" s="33" t="s">
        <v>425</v>
      </c>
      <c r="N163" s="19">
        <f t="shared" si="15"/>
        <v>75.5</v>
      </c>
      <c r="O163" s="19">
        <v>15.1</v>
      </c>
      <c r="P163" s="36">
        <v>25</v>
      </c>
      <c r="Q163" s="37">
        <v>0</v>
      </c>
      <c r="R163" s="51">
        <v>0</v>
      </c>
      <c r="S163" s="63">
        <f t="shared" si="16"/>
        <v>0</v>
      </c>
      <c r="T163" s="30">
        <f t="shared" si="17"/>
        <v>25</v>
      </c>
      <c r="U163" s="65">
        <v>5.7142857142857144</v>
      </c>
      <c r="V163" s="31">
        <f t="shared" si="18"/>
        <v>53.002747252747255</v>
      </c>
    </row>
    <row r="164" spans="1:22" ht="23.25">
      <c r="A164" s="19">
        <v>162</v>
      </c>
      <c r="B164" s="33">
        <v>160976</v>
      </c>
      <c r="C164" s="33">
        <v>1222190299</v>
      </c>
      <c r="D164" s="34" t="s">
        <v>975</v>
      </c>
      <c r="E164" s="34" t="s">
        <v>976</v>
      </c>
      <c r="F164" s="34" t="s">
        <v>764</v>
      </c>
      <c r="G164" s="34" t="s">
        <v>140</v>
      </c>
      <c r="H164" s="33" t="s">
        <v>883</v>
      </c>
      <c r="I164" s="33" t="s">
        <v>378</v>
      </c>
      <c r="J164" s="19">
        <f t="shared" si="14"/>
        <v>65.793103448275858</v>
      </c>
      <c r="K164" s="20">
        <f t="shared" si="19"/>
        <v>6.5793103448275865</v>
      </c>
      <c r="L164" s="33" t="s">
        <v>977</v>
      </c>
      <c r="M164" s="33" t="s">
        <v>398</v>
      </c>
      <c r="N164" s="19">
        <f t="shared" si="15"/>
        <v>73.041666666666671</v>
      </c>
      <c r="O164" s="19">
        <f t="shared" si="20"/>
        <v>14.608333333333334</v>
      </c>
      <c r="P164" s="36"/>
      <c r="Q164" s="37"/>
      <c r="R164" s="51" t="s">
        <v>82</v>
      </c>
      <c r="S164" s="63">
        <f t="shared" si="16"/>
        <v>27</v>
      </c>
      <c r="T164" s="30">
        <f t="shared" si="17"/>
        <v>27</v>
      </c>
      <c r="U164" s="65">
        <v>5</v>
      </c>
      <c r="V164" s="31">
        <f t="shared" si="18"/>
        <v>53.187643678160924</v>
      </c>
    </row>
    <row r="165" spans="1:22" ht="23.25">
      <c r="A165" s="19">
        <v>163</v>
      </c>
      <c r="B165" s="33">
        <v>161040</v>
      </c>
      <c r="C165" s="33">
        <v>1222190300</v>
      </c>
      <c r="D165" s="34" t="s">
        <v>264</v>
      </c>
      <c r="E165" s="34" t="s">
        <v>265</v>
      </c>
      <c r="F165" s="34" t="s">
        <v>266</v>
      </c>
      <c r="G165" s="34" t="s">
        <v>52</v>
      </c>
      <c r="H165" s="33" t="s">
        <v>978</v>
      </c>
      <c r="I165" s="33" t="s">
        <v>378</v>
      </c>
      <c r="J165" s="19">
        <f t="shared" si="14"/>
        <v>69.379310344827587</v>
      </c>
      <c r="K165" s="20">
        <f t="shared" si="19"/>
        <v>6.9379310344827587</v>
      </c>
      <c r="L165" s="33" t="s">
        <v>979</v>
      </c>
      <c r="M165" s="33" t="s">
        <v>380</v>
      </c>
      <c r="N165" s="19">
        <f t="shared" si="15"/>
        <v>65.900000000000006</v>
      </c>
      <c r="O165" s="19">
        <f t="shared" si="20"/>
        <v>13.180000000000001</v>
      </c>
      <c r="P165" s="36">
        <v>0</v>
      </c>
      <c r="Q165" s="37">
        <v>0</v>
      </c>
      <c r="R165" s="51" t="s">
        <v>269</v>
      </c>
      <c r="S165" s="63">
        <f t="shared" si="16"/>
        <v>37.800000000000004</v>
      </c>
      <c r="T165" s="30">
        <f t="shared" si="17"/>
        <v>37.800000000000004</v>
      </c>
      <c r="U165" s="65">
        <v>8.8571428571428577</v>
      </c>
      <c r="V165" s="31">
        <f t="shared" si="18"/>
        <v>66.775073891625624</v>
      </c>
    </row>
    <row r="166" spans="1:22" ht="23.25">
      <c r="A166" s="19">
        <v>164</v>
      </c>
      <c r="B166" s="33">
        <v>161896</v>
      </c>
      <c r="C166" s="33">
        <v>1222190302</v>
      </c>
      <c r="D166" s="34" t="s">
        <v>980</v>
      </c>
      <c r="E166" s="34" t="s">
        <v>981</v>
      </c>
      <c r="F166" s="34" t="s">
        <v>982</v>
      </c>
      <c r="G166" s="34" t="s">
        <v>23</v>
      </c>
      <c r="H166" s="33" t="s">
        <v>983</v>
      </c>
      <c r="I166" s="33" t="s">
        <v>378</v>
      </c>
      <c r="J166" s="19">
        <f t="shared" si="14"/>
        <v>66.65517241379311</v>
      </c>
      <c r="K166" s="20">
        <f t="shared" si="19"/>
        <v>6.6655172413793116</v>
      </c>
      <c r="L166" s="33" t="s">
        <v>984</v>
      </c>
      <c r="M166" s="33" t="s">
        <v>373</v>
      </c>
      <c r="N166" s="19">
        <f t="shared" si="15"/>
        <v>72.577777777777783</v>
      </c>
      <c r="O166" s="19">
        <f t="shared" si="20"/>
        <v>14.515555555555558</v>
      </c>
      <c r="P166" s="36">
        <v>25</v>
      </c>
      <c r="Q166" s="37">
        <v>0</v>
      </c>
      <c r="R166" s="51" t="s">
        <v>59</v>
      </c>
      <c r="S166" s="63">
        <f t="shared" si="16"/>
        <v>23.400000000000002</v>
      </c>
      <c r="T166" s="30">
        <f t="shared" si="17"/>
        <v>25</v>
      </c>
      <c r="U166" s="65">
        <v>7.8571428571428568</v>
      </c>
      <c r="V166" s="31">
        <f t="shared" si="18"/>
        <v>54.038215654077725</v>
      </c>
    </row>
    <row r="167" spans="1:22" ht="23.25">
      <c r="A167" s="19">
        <v>165</v>
      </c>
      <c r="B167" s="19">
        <v>159374</v>
      </c>
      <c r="C167" s="19">
        <v>1222190303</v>
      </c>
      <c r="D167" s="20" t="s">
        <v>985</v>
      </c>
      <c r="E167" s="20" t="s">
        <v>986</v>
      </c>
      <c r="F167" s="20" t="s">
        <v>987</v>
      </c>
      <c r="G167" s="20" t="s">
        <v>39</v>
      </c>
      <c r="H167" s="19" t="s">
        <v>432</v>
      </c>
      <c r="I167" s="19" t="s">
        <v>680</v>
      </c>
      <c r="J167" s="19">
        <f t="shared" si="14"/>
        <v>74.074074074074076</v>
      </c>
      <c r="K167" s="20">
        <f t="shared" si="19"/>
        <v>7.4074074074074083</v>
      </c>
      <c r="L167" s="19" t="s">
        <v>988</v>
      </c>
      <c r="M167" s="19" t="s">
        <v>432</v>
      </c>
      <c r="N167" s="19">
        <f t="shared" si="15"/>
        <v>68.3</v>
      </c>
      <c r="O167" s="19">
        <f t="shared" si="20"/>
        <v>13.66</v>
      </c>
      <c r="P167" s="28">
        <v>0</v>
      </c>
      <c r="Q167" s="29">
        <v>0</v>
      </c>
      <c r="R167" s="51">
        <v>0</v>
      </c>
      <c r="S167" s="63">
        <f t="shared" si="16"/>
        <v>0</v>
      </c>
      <c r="T167" s="30">
        <f t="shared" si="17"/>
        <v>0</v>
      </c>
      <c r="U167" s="64" t="s">
        <v>393</v>
      </c>
      <c r="V167" s="31" t="e">
        <f t="shared" si="18"/>
        <v>#VALUE!</v>
      </c>
    </row>
    <row r="168" spans="1:22" ht="23.25">
      <c r="A168" s="19">
        <v>166</v>
      </c>
      <c r="B168" s="33">
        <v>164411</v>
      </c>
      <c r="C168" s="33">
        <v>1222190304</v>
      </c>
      <c r="D168" s="34" t="s">
        <v>989</v>
      </c>
      <c r="E168" s="34" t="s">
        <v>990</v>
      </c>
      <c r="F168" s="34" t="s">
        <v>991</v>
      </c>
      <c r="G168" s="34" t="s">
        <v>52</v>
      </c>
      <c r="H168" s="33" t="s">
        <v>992</v>
      </c>
      <c r="I168" s="33" t="s">
        <v>375</v>
      </c>
      <c r="J168" s="19">
        <f t="shared" si="14"/>
        <v>74.285714285714292</v>
      </c>
      <c r="K168" s="20">
        <f t="shared" si="19"/>
        <v>7.4285714285714297</v>
      </c>
      <c r="L168" s="33" t="s">
        <v>993</v>
      </c>
      <c r="M168" s="33" t="s">
        <v>380</v>
      </c>
      <c r="N168" s="19">
        <f t="shared" si="15"/>
        <v>75.099999999999994</v>
      </c>
      <c r="O168" s="19">
        <f t="shared" si="20"/>
        <v>15.02</v>
      </c>
      <c r="P168" s="28">
        <v>0</v>
      </c>
      <c r="Q168" s="29">
        <v>0</v>
      </c>
      <c r="R168" s="51" t="s">
        <v>188</v>
      </c>
      <c r="S168" s="63">
        <f t="shared" si="16"/>
        <v>29.398499999999999</v>
      </c>
      <c r="T168" s="30">
        <f t="shared" si="17"/>
        <v>29.398499999999999</v>
      </c>
      <c r="U168" s="64">
        <v>5.5714285714285712</v>
      </c>
      <c r="V168" s="31">
        <f t="shared" si="18"/>
        <v>57.418499999999995</v>
      </c>
    </row>
    <row r="169" spans="1:22" ht="23.25">
      <c r="A169" s="19">
        <v>167</v>
      </c>
      <c r="B169" s="33">
        <v>162450</v>
      </c>
      <c r="C169" s="33">
        <v>1222190305</v>
      </c>
      <c r="D169" s="34" t="s">
        <v>270</v>
      </c>
      <c r="E169" s="34" t="s">
        <v>271</v>
      </c>
      <c r="F169" s="34" t="s">
        <v>272</v>
      </c>
      <c r="G169" s="34" t="s">
        <v>52</v>
      </c>
      <c r="H169" s="33" t="s">
        <v>994</v>
      </c>
      <c r="I169" s="33" t="s">
        <v>378</v>
      </c>
      <c r="J169" s="19">
        <f t="shared" si="14"/>
        <v>75.551724137931032</v>
      </c>
      <c r="K169" s="20">
        <f t="shared" si="19"/>
        <v>7.5551724137931036</v>
      </c>
      <c r="L169" s="33" t="s">
        <v>995</v>
      </c>
      <c r="M169" s="33" t="s">
        <v>380</v>
      </c>
      <c r="N169" s="19">
        <f t="shared" si="15"/>
        <v>67.349999999999994</v>
      </c>
      <c r="O169" s="19">
        <f t="shared" si="20"/>
        <v>13.469999999999999</v>
      </c>
      <c r="P169" s="36">
        <v>25</v>
      </c>
      <c r="Q169" s="37">
        <v>0</v>
      </c>
      <c r="R169" s="51">
        <v>0</v>
      </c>
      <c r="S169" s="63">
        <f t="shared" si="16"/>
        <v>0</v>
      </c>
      <c r="T169" s="30">
        <f t="shared" si="17"/>
        <v>25</v>
      </c>
      <c r="U169" s="65" t="s">
        <v>393</v>
      </c>
      <c r="V169" s="31" t="e">
        <f t="shared" si="18"/>
        <v>#VALUE!</v>
      </c>
    </row>
    <row r="170" spans="1:22" ht="23.25">
      <c r="A170" s="19">
        <v>168</v>
      </c>
      <c r="B170" s="19">
        <v>160276</v>
      </c>
      <c r="C170" s="19">
        <v>1222190307</v>
      </c>
      <c r="D170" s="20" t="s">
        <v>275</v>
      </c>
      <c r="E170" s="20" t="s">
        <v>276</v>
      </c>
      <c r="F170" s="20" t="s">
        <v>277</v>
      </c>
      <c r="G170" s="20" t="s">
        <v>52</v>
      </c>
      <c r="H170" s="19" t="s">
        <v>911</v>
      </c>
      <c r="I170" s="19" t="s">
        <v>398</v>
      </c>
      <c r="J170" s="19">
        <f t="shared" si="14"/>
        <v>61.458333333333336</v>
      </c>
      <c r="K170" s="20">
        <f t="shared" si="19"/>
        <v>6.1458333333333339</v>
      </c>
      <c r="L170" s="19" t="s">
        <v>996</v>
      </c>
      <c r="M170" s="19" t="s">
        <v>735</v>
      </c>
      <c r="N170" s="19">
        <f t="shared" si="15"/>
        <v>71.787234042553195</v>
      </c>
      <c r="O170" s="19">
        <f t="shared" si="20"/>
        <v>14.357446808510639</v>
      </c>
      <c r="P170" s="28">
        <v>0</v>
      </c>
      <c r="Q170" s="29">
        <v>0</v>
      </c>
      <c r="R170" s="51" t="s">
        <v>82</v>
      </c>
      <c r="S170" s="63">
        <f t="shared" si="16"/>
        <v>27</v>
      </c>
      <c r="T170" s="30">
        <f t="shared" si="17"/>
        <v>27</v>
      </c>
      <c r="U170" s="64">
        <v>5.1428571428571432</v>
      </c>
      <c r="V170" s="31">
        <f t="shared" si="18"/>
        <v>52.646137284701119</v>
      </c>
    </row>
    <row r="171" spans="1:22" ht="23.25">
      <c r="A171" s="19">
        <v>169</v>
      </c>
      <c r="B171" s="19">
        <v>161575</v>
      </c>
      <c r="C171" s="19">
        <v>1222190308</v>
      </c>
      <c r="D171" s="20" t="s">
        <v>997</v>
      </c>
      <c r="E171" s="20" t="s">
        <v>998</v>
      </c>
      <c r="F171" s="20" t="s">
        <v>700</v>
      </c>
      <c r="G171" s="20" t="s">
        <v>23</v>
      </c>
      <c r="H171" s="19" t="s">
        <v>577</v>
      </c>
      <c r="I171" s="19" t="s">
        <v>377</v>
      </c>
      <c r="J171" s="19">
        <f t="shared" si="14"/>
        <v>64.068965517241381</v>
      </c>
      <c r="K171" s="20">
        <f t="shared" si="19"/>
        <v>6.4068965517241381</v>
      </c>
      <c r="L171" s="19" t="s">
        <v>958</v>
      </c>
      <c r="M171" s="19" t="s">
        <v>380</v>
      </c>
      <c r="N171" s="19">
        <f t="shared" si="15"/>
        <v>70</v>
      </c>
      <c r="O171" s="19">
        <f t="shared" si="20"/>
        <v>14</v>
      </c>
      <c r="P171" s="28">
        <v>0</v>
      </c>
      <c r="Q171" s="29">
        <v>0</v>
      </c>
      <c r="R171" s="51" t="s">
        <v>312</v>
      </c>
      <c r="S171" s="63">
        <f t="shared" si="16"/>
        <v>20.398499999999999</v>
      </c>
      <c r="T171" s="30">
        <f t="shared" si="17"/>
        <v>20.398499999999999</v>
      </c>
      <c r="U171" s="64" t="s">
        <v>393</v>
      </c>
      <c r="V171" s="31" t="e">
        <f t="shared" si="18"/>
        <v>#VALUE!</v>
      </c>
    </row>
    <row r="172" spans="1:22" ht="23.25">
      <c r="A172" s="19">
        <v>170</v>
      </c>
      <c r="B172" s="33">
        <v>162649</v>
      </c>
      <c r="C172" s="33">
        <v>1222190309</v>
      </c>
      <c r="D172" s="34" t="s">
        <v>999</v>
      </c>
      <c r="E172" s="34" t="s">
        <v>1000</v>
      </c>
      <c r="F172" s="34" t="s">
        <v>655</v>
      </c>
      <c r="G172" s="34" t="s">
        <v>52</v>
      </c>
      <c r="H172" s="33" t="s">
        <v>1001</v>
      </c>
      <c r="I172" s="33" t="s">
        <v>378</v>
      </c>
      <c r="J172" s="19">
        <f t="shared" si="14"/>
        <v>70.448275862068968</v>
      </c>
      <c r="K172" s="20">
        <f t="shared" si="19"/>
        <v>7.044827586206897</v>
      </c>
      <c r="L172" s="33" t="s">
        <v>1002</v>
      </c>
      <c r="M172" s="33" t="s">
        <v>380</v>
      </c>
      <c r="N172" s="19">
        <f t="shared" si="15"/>
        <v>64.099999999999994</v>
      </c>
      <c r="O172" s="19">
        <f t="shared" si="20"/>
        <v>12.82</v>
      </c>
      <c r="P172" s="36">
        <v>0</v>
      </c>
      <c r="Q172" s="37">
        <v>0</v>
      </c>
      <c r="R172" s="51">
        <v>0</v>
      </c>
      <c r="S172" s="63">
        <f t="shared" si="16"/>
        <v>0</v>
      </c>
      <c r="T172" s="30">
        <f t="shared" si="17"/>
        <v>0</v>
      </c>
      <c r="U172" s="65" t="s">
        <v>393</v>
      </c>
      <c r="V172" s="31" t="e">
        <f t="shared" si="18"/>
        <v>#VALUE!</v>
      </c>
    </row>
    <row r="173" spans="1:22" ht="23.25">
      <c r="A173" s="19">
        <v>171</v>
      </c>
      <c r="B173" s="33">
        <v>175234</v>
      </c>
      <c r="C173" s="33">
        <v>1222190311</v>
      </c>
      <c r="D173" s="34" t="s">
        <v>1003</v>
      </c>
      <c r="E173" s="34" t="s">
        <v>1004</v>
      </c>
      <c r="F173" s="34" t="s">
        <v>1005</v>
      </c>
      <c r="G173" s="34" t="s">
        <v>52</v>
      </c>
      <c r="H173" s="33" t="s">
        <v>1006</v>
      </c>
      <c r="I173" s="33" t="s">
        <v>385</v>
      </c>
      <c r="J173" s="19">
        <f t="shared" si="14"/>
        <v>92.615384615384613</v>
      </c>
      <c r="K173" s="20">
        <f t="shared" si="19"/>
        <v>9.2615384615384624</v>
      </c>
      <c r="L173" s="33" t="s">
        <v>1007</v>
      </c>
      <c r="M173" s="33" t="s">
        <v>405</v>
      </c>
      <c r="N173" s="19">
        <f t="shared" si="15"/>
        <v>82.9375</v>
      </c>
      <c r="O173" s="19">
        <f t="shared" si="20"/>
        <v>16.587500000000002</v>
      </c>
      <c r="P173" s="36"/>
      <c r="Q173" s="37"/>
      <c r="R173" s="51" t="s">
        <v>197</v>
      </c>
      <c r="S173" s="63">
        <f t="shared" si="16"/>
        <v>32.4</v>
      </c>
      <c r="T173" s="30">
        <f t="shared" si="17"/>
        <v>32.4</v>
      </c>
      <c r="U173" s="65" t="s">
        <v>393</v>
      </c>
      <c r="V173" s="31" t="e">
        <f t="shared" si="18"/>
        <v>#VALUE!</v>
      </c>
    </row>
    <row r="174" spans="1:22" ht="23.25">
      <c r="A174" s="19">
        <v>172</v>
      </c>
      <c r="B174" s="19">
        <v>162834</v>
      </c>
      <c r="C174" s="19">
        <v>1222190313</v>
      </c>
      <c r="D174" s="20" t="s">
        <v>1008</v>
      </c>
      <c r="E174" s="20" t="s">
        <v>1009</v>
      </c>
      <c r="F174" s="20" t="s">
        <v>1010</v>
      </c>
      <c r="G174" s="20" t="s">
        <v>140</v>
      </c>
      <c r="H174" s="19" t="s">
        <v>1011</v>
      </c>
      <c r="I174" s="19" t="s">
        <v>425</v>
      </c>
      <c r="J174" s="19">
        <f t="shared" si="14"/>
        <v>57.166666666666664</v>
      </c>
      <c r="K174" s="20">
        <f t="shared" si="19"/>
        <v>5.7166666666666668</v>
      </c>
      <c r="L174" s="19" t="s">
        <v>1012</v>
      </c>
      <c r="M174" s="19" t="s">
        <v>1013</v>
      </c>
      <c r="N174" s="19">
        <f t="shared" si="15"/>
        <v>59.555555555555557</v>
      </c>
      <c r="O174" s="19">
        <f t="shared" si="20"/>
        <v>11.911111111111111</v>
      </c>
      <c r="P174" s="28">
        <v>25</v>
      </c>
      <c r="Q174" s="29">
        <v>0</v>
      </c>
      <c r="R174" s="51">
        <v>0</v>
      </c>
      <c r="S174" s="63">
        <f t="shared" si="16"/>
        <v>0</v>
      </c>
      <c r="T174" s="30">
        <f t="shared" si="17"/>
        <v>25</v>
      </c>
      <c r="U174" s="64" t="s">
        <v>393</v>
      </c>
      <c r="V174" s="31" t="e">
        <f t="shared" si="18"/>
        <v>#VALUE!</v>
      </c>
    </row>
    <row r="175" spans="1:22" ht="23.25">
      <c r="A175" s="19">
        <v>173</v>
      </c>
      <c r="B175" s="33">
        <v>163270</v>
      </c>
      <c r="C175" s="33">
        <v>1222190314</v>
      </c>
      <c r="D175" s="34" t="s">
        <v>1014</v>
      </c>
      <c r="E175" s="34" t="s">
        <v>1015</v>
      </c>
      <c r="F175" s="34" t="s">
        <v>1016</v>
      </c>
      <c r="G175" s="34" t="s">
        <v>52</v>
      </c>
      <c r="H175" s="33" t="s">
        <v>1017</v>
      </c>
      <c r="I175" s="33" t="s">
        <v>378</v>
      </c>
      <c r="J175" s="19">
        <f t="shared" si="14"/>
        <v>60.068965517241381</v>
      </c>
      <c r="K175" s="20">
        <f t="shared" si="19"/>
        <v>6.0068965517241386</v>
      </c>
      <c r="L175" s="33" t="s">
        <v>1018</v>
      </c>
      <c r="M175" s="33" t="s">
        <v>380</v>
      </c>
      <c r="N175" s="19">
        <f t="shared" si="15"/>
        <v>65.400000000000006</v>
      </c>
      <c r="O175" s="19">
        <f t="shared" si="20"/>
        <v>13.080000000000002</v>
      </c>
      <c r="P175" s="36">
        <v>25</v>
      </c>
      <c r="Q175" s="37">
        <v>0</v>
      </c>
      <c r="R175" s="51">
        <v>0</v>
      </c>
      <c r="S175" s="63">
        <f t="shared" si="16"/>
        <v>0</v>
      </c>
      <c r="T175" s="30">
        <f t="shared" si="17"/>
        <v>25</v>
      </c>
      <c r="U175" s="65">
        <v>8.4285714285714288</v>
      </c>
      <c r="V175" s="31">
        <f t="shared" si="18"/>
        <v>52.515467980295568</v>
      </c>
    </row>
    <row r="176" spans="1:22" ht="34.5">
      <c r="A176" s="19">
        <v>174</v>
      </c>
      <c r="B176" s="19">
        <v>159367</v>
      </c>
      <c r="C176" s="19">
        <v>1222190318</v>
      </c>
      <c r="D176" s="20" t="s">
        <v>1019</v>
      </c>
      <c r="E176" s="20" t="s">
        <v>1020</v>
      </c>
      <c r="F176" s="20" t="s">
        <v>1021</v>
      </c>
      <c r="G176" s="20" t="s">
        <v>52</v>
      </c>
      <c r="H176" s="19" t="s">
        <v>1022</v>
      </c>
      <c r="I176" s="19" t="s">
        <v>380</v>
      </c>
      <c r="J176" s="19">
        <f t="shared" si="14"/>
        <v>63.85</v>
      </c>
      <c r="K176" s="20">
        <f t="shared" si="19"/>
        <v>6.3850000000000007</v>
      </c>
      <c r="L176" s="19" t="s">
        <v>1023</v>
      </c>
      <c r="M176" s="19" t="s">
        <v>380</v>
      </c>
      <c r="N176" s="19">
        <f t="shared" si="15"/>
        <v>61.4</v>
      </c>
      <c r="O176" s="19">
        <f t="shared" si="20"/>
        <v>12.280000000000001</v>
      </c>
      <c r="P176" s="28">
        <v>0</v>
      </c>
      <c r="Q176" s="29">
        <v>0</v>
      </c>
      <c r="R176" s="51" t="s">
        <v>160</v>
      </c>
      <c r="S176" s="63">
        <f t="shared" si="16"/>
        <v>23.9985</v>
      </c>
      <c r="T176" s="30">
        <f t="shared" si="17"/>
        <v>23.9985</v>
      </c>
      <c r="U176" s="65">
        <v>8.4285714285714288</v>
      </c>
      <c r="V176" s="31">
        <f t="shared" si="18"/>
        <v>51.09207142857143</v>
      </c>
    </row>
    <row r="177" spans="1:22" ht="34.5">
      <c r="A177" s="19">
        <v>175</v>
      </c>
      <c r="B177" s="33">
        <v>160789</v>
      </c>
      <c r="C177" s="33">
        <v>1222190319</v>
      </c>
      <c r="D177" s="34" t="s">
        <v>1024</v>
      </c>
      <c r="E177" s="34" t="s">
        <v>1025</v>
      </c>
      <c r="F177" s="34" t="s">
        <v>1026</v>
      </c>
      <c r="G177" s="34" t="s">
        <v>52</v>
      </c>
      <c r="H177" s="33" t="s">
        <v>1027</v>
      </c>
      <c r="I177" s="33" t="s">
        <v>1028</v>
      </c>
      <c r="J177" s="19">
        <f t="shared" si="14"/>
        <v>65.666666666666671</v>
      </c>
      <c r="K177" s="20">
        <f t="shared" si="19"/>
        <v>6.5666666666666673</v>
      </c>
      <c r="L177" s="33" t="s">
        <v>1029</v>
      </c>
      <c r="M177" s="33" t="s">
        <v>405</v>
      </c>
      <c r="N177" s="19">
        <f t="shared" si="15"/>
        <v>63.875</v>
      </c>
      <c r="O177" s="19">
        <f t="shared" si="20"/>
        <v>12.775</v>
      </c>
      <c r="P177" s="36">
        <v>25</v>
      </c>
      <c r="Q177" s="37">
        <v>30</v>
      </c>
      <c r="R177" s="51">
        <v>0</v>
      </c>
      <c r="S177" s="63">
        <f t="shared" si="16"/>
        <v>0</v>
      </c>
      <c r="T177" s="30">
        <f t="shared" si="17"/>
        <v>30</v>
      </c>
      <c r="U177" s="65" t="s">
        <v>393</v>
      </c>
      <c r="V177" s="31" t="e">
        <f t="shared" si="18"/>
        <v>#VALUE!</v>
      </c>
    </row>
    <row r="178" spans="1:22" ht="23.25">
      <c r="A178" s="19">
        <v>176</v>
      </c>
      <c r="B178" s="19">
        <v>160591</v>
      </c>
      <c r="C178" s="19">
        <v>1222190320</v>
      </c>
      <c r="D178" s="20" t="s">
        <v>1030</v>
      </c>
      <c r="E178" s="20" t="s">
        <v>1031</v>
      </c>
      <c r="F178" s="20" t="s">
        <v>1032</v>
      </c>
      <c r="G178" s="20" t="s">
        <v>28</v>
      </c>
      <c r="H178" s="19" t="s">
        <v>1033</v>
      </c>
      <c r="I178" s="19" t="s">
        <v>378</v>
      </c>
      <c r="J178" s="19">
        <f t="shared" si="14"/>
        <v>83.448275862068968</v>
      </c>
      <c r="K178" s="20">
        <f t="shared" si="19"/>
        <v>8.3448275862068968</v>
      </c>
      <c r="L178" s="19" t="s">
        <v>1034</v>
      </c>
      <c r="M178" s="19" t="s">
        <v>373</v>
      </c>
      <c r="N178" s="19">
        <f t="shared" si="15"/>
        <v>81.599999999999994</v>
      </c>
      <c r="O178" s="19">
        <f t="shared" si="20"/>
        <v>16.32</v>
      </c>
      <c r="P178" s="28">
        <v>0</v>
      </c>
      <c r="Q178" s="29">
        <v>0</v>
      </c>
      <c r="R178" s="51">
        <v>0</v>
      </c>
      <c r="S178" s="63">
        <f t="shared" si="16"/>
        <v>0</v>
      </c>
      <c r="T178" s="30">
        <f t="shared" si="17"/>
        <v>0</v>
      </c>
      <c r="U178" s="65">
        <v>5</v>
      </c>
      <c r="V178" s="31">
        <f t="shared" si="18"/>
        <v>29.664827586206897</v>
      </c>
    </row>
    <row r="179" spans="1:22" ht="23.25">
      <c r="A179" s="19">
        <v>177</v>
      </c>
      <c r="B179" s="33">
        <v>164434</v>
      </c>
      <c r="C179" s="33">
        <v>1222190323</v>
      </c>
      <c r="D179" s="34" t="s">
        <v>1035</v>
      </c>
      <c r="E179" s="34" t="s">
        <v>1036</v>
      </c>
      <c r="F179" s="34" t="s">
        <v>1037</v>
      </c>
      <c r="G179" s="34" t="s">
        <v>52</v>
      </c>
      <c r="H179" s="33" t="s">
        <v>386</v>
      </c>
      <c r="I179" s="33" t="s">
        <v>386</v>
      </c>
      <c r="J179" s="19" t="e">
        <f t="shared" si="14"/>
        <v>#VALUE!</v>
      </c>
      <c r="K179" s="20" t="e">
        <f t="shared" si="19"/>
        <v>#VALUE!</v>
      </c>
      <c r="L179" s="33" t="s">
        <v>386</v>
      </c>
      <c r="M179" s="33" t="s">
        <v>386</v>
      </c>
      <c r="N179" s="19" t="e">
        <f t="shared" si="15"/>
        <v>#VALUE!</v>
      </c>
      <c r="O179" s="19" t="e">
        <f t="shared" si="20"/>
        <v>#VALUE!</v>
      </c>
      <c r="P179" s="36">
        <v>25</v>
      </c>
      <c r="Q179" s="37">
        <v>0</v>
      </c>
      <c r="R179" s="51">
        <v>0</v>
      </c>
      <c r="S179" s="63">
        <f t="shared" si="16"/>
        <v>0</v>
      </c>
      <c r="T179" s="30">
        <f t="shared" si="17"/>
        <v>25</v>
      </c>
      <c r="U179" s="65" t="s">
        <v>393</v>
      </c>
      <c r="V179" s="31" t="e">
        <f t="shared" si="18"/>
        <v>#VALUE!</v>
      </c>
    </row>
    <row r="180" spans="1:22" ht="23.25">
      <c r="A180" s="19">
        <v>178</v>
      </c>
      <c r="B180" s="19">
        <v>161935</v>
      </c>
      <c r="C180" s="19">
        <v>1222190324</v>
      </c>
      <c r="D180" s="20" t="s">
        <v>1038</v>
      </c>
      <c r="E180" s="20" t="s">
        <v>1039</v>
      </c>
      <c r="F180" s="20" t="s">
        <v>1040</v>
      </c>
      <c r="G180" s="20" t="s">
        <v>90</v>
      </c>
      <c r="H180" s="19" t="s">
        <v>1041</v>
      </c>
      <c r="I180" s="19" t="s">
        <v>425</v>
      </c>
      <c r="J180" s="19">
        <f t="shared" si="14"/>
        <v>72.25</v>
      </c>
      <c r="K180" s="20">
        <f t="shared" si="19"/>
        <v>7.2250000000000005</v>
      </c>
      <c r="L180" s="19" t="s">
        <v>1042</v>
      </c>
      <c r="M180" s="19" t="s">
        <v>380</v>
      </c>
      <c r="N180" s="19">
        <f t="shared" si="15"/>
        <v>64.95</v>
      </c>
      <c r="O180" s="19">
        <f t="shared" si="20"/>
        <v>12.990000000000002</v>
      </c>
      <c r="P180" s="36">
        <v>25</v>
      </c>
      <c r="Q180" s="29">
        <v>5</v>
      </c>
      <c r="R180" s="51">
        <v>0</v>
      </c>
      <c r="S180" s="63">
        <f t="shared" si="16"/>
        <v>0</v>
      </c>
      <c r="T180" s="30">
        <f t="shared" si="17"/>
        <v>25</v>
      </c>
      <c r="U180" s="65" t="s">
        <v>393</v>
      </c>
      <c r="V180" s="31" t="e">
        <f t="shared" si="18"/>
        <v>#VALUE!</v>
      </c>
    </row>
    <row r="181" spans="1:22" ht="23.25">
      <c r="A181" s="19">
        <v>179</v>
      </c>
      <c r="B181" s="33">
        <v>164254</v>
      </c>
      <c r="C181" s="33">
        <v>1222190325</v>
      </c>
      <c r="D181" s="34" t="s">
        <v>1043</v>
      </c>
      <c r="E181" s="34" t="s">
        <v>1044</v>
      </c>
      <c r="F181" s="34" t="s">
        <v>1045</v>
      </c>
      <c r="G181" s="34" t="s">
        <v>52</v>
      </c>
      <c r="H181" s="33" t="s">
        <v>1046</v>
      </c>
      <c r="I181" s="33" t="s">
        <v>375</v>
      </c>
      <c r="J181" s="19">
        <f t="shared" si="14"/>
        <v>72.698412698412696</v>
      </c>
      <c r="K181" s="20">
        <f t="shared" si="19"/>
        <v>7.2698412698412698</v>
      </c>
      <c r="L181" s="33" t="s">
        <v>623</v>
      </c>
      <c r="M181" s="33" t="s">
        <v>380</v>
      </c>
      <c r="N181" s="19">
        <f t="shared" si="15"/>
        <v>69.400000000000006</v>
      </c>
      <c r="O181" s="19">
        <f t="shared" si="20"/>
        <v>13.880000000000003</v>
      </c>
      <c r="P181" s="36">
        <v>25</v>
      </c>
      <c r="Q181" s="37">
        <v>30</v>
      </c>
      <c r="R181" s="51" t="s">
        <v>169</v>
      </c>
      <c r="S181" s="63">
        <f t="shared" si="16"/>
        <v>25.798500000000001</v>
      </c>
      <c r="T181" s="30">
        <f t="shared" si="17"/>
        <v>30</v>
      </c>
      <c r="U181" s="65">
        <v>8.5714285714285712</v>
      </c>
      <c r="V181" s="31">
        <f t="shared" si="18"/>
        <v>59.721269841269844</v>
      </c>
    </row>
    <row r="182" spans="1:22" ht="23.25">
      <c r="A182" s="19">
        <v>180</v>
      </c>
      <c r="B182" s="19">
        <v>163754</v>
      </c>
      <c r="C182" s="19">
        <v>1222190327</v>
      </c>
      <c r="D182" s="20" t="s">
        <v>1047</v>
      </c>
      <c r="E182" s="20" t="s">
        <v>1048</v>
      </c>
      <c r="F182" s="20" t="s">
        <v>1049</v>
      </c>
      <c r="G182" s="20" t="s">
        <v>52</v>
      </c>
      <c r="H182" s="19" t="s">
        <v>1050</v>
      </c>
      <c r="I182" s="19" t="s">
        <v>378</v>
      </c>
      <c r="J182" s="19">
        <f t="shared" si="14"/>
        <v>76.551724137931032</v>
      </c>
      <c r="K182" s="20">
        <f t="shared" si="19"/>
        <v>7.6551724137931032</v>
      </c>
      <c r="L182" s="19" t="s">
        <v>1051</v>
      </c>
      <c r="M182" s="19" t="s">
        <v>793</v>
      </c>
      <c r="N182" s="19">
        <f t="shared" si="15"/>
        <v>82.5625</v>
      </c>
      <c r="O182" s="19">
        <f t="shared" si="20"/>
        <v>16.512499999999999</v>
      </c>
      <c r="P182" s="28">
        <v>25</v>
      </c>
      <c r="Q182" s="29">
        <v>0</v>
      </c>
      <c r="R182" s="51">
        <v>0</v>
      </c>
      <c r="S182" s="63">
        <f t="shared" si="16"/>
        <v>0</v>
      </c>
      <c r="T182" s="30">
        <f t="shared" si="17"/>
        <v>25</v>
      </c>
      <c r="U182" s="64">
        <v>6.2857142857142856</v>
      </c>
      <c r="V182" s="31">
        <f t="shared" si="18"/>
        <v>55.453386699507384</v>
      </c>
    </row>
    <row r="183" spans="1:22" ht="23.25">
      <c r="A183" s="19">
        <v>181</v>
      </c>
      <c r="B183" s="19">
        <v>162201</v>
      </c>
      <c r="C183" s="19">
        <v>1222190328</v>
      </c>
      <c r="D183" s="20" t="s">
        <v>1052</v>
      </c>
      <c r="E183" s="20" t="s">
        <v>1053</v>
      </c>
      <c r="F183" s="20" t="s">
        <v>1054</v>
      </c>
      <c r="G183" s="20" t="s">
        <v>28</v>
      </c>
      <c r="H183" s="19" t="s">
        <v>1055</v>
      </c>
      <c r="I183" s="19" t="s">
        <v>375</v>
      </c>
      <c r="J183" s="19">
        <f t="shared" si="14"/>
        <v>68.412698412698418</v>
      </c>
      <c r="K183" s="20">
        <f t="shared" si="19"/>
        <v>6.8412698412698418</v>
      </c>
      <c r="L183" s="19" t="s">
        <v>1056</v>
      </c>
      <c r="M183" s="19" t="s">
        <v>486</v>
      </c>
      <c r="N183" s="19">
        <f t="shared" si="15"/>
        <v>73.018867924528308</v>
      </c>
      <c r="O183" s="19">
        <f t="shared" si="20"/>
        <v>14.603773584905662</v>
      </c>
      <c r="P183" s="28">
        <v>0</v>
      </c>
      <c r="Q183" s="29">
        <v>0</v>
      </c>
      <c r="R183" s="51" t="s">
        <v>169</v>
      </c>
      <c r="S183" s="63">
        <f t="shared" si="16"/>
        <v>25.798500000000001</v>
      </c>
      <c r="T183" s="30">
        <f t="shared" si="17"/>
        <v>25.798500000000001</v>
      </c>
      <c r="U183" s="64" t="s">
        <v>393</v>
      </c>
      <c r="V183" s="31" t="e">
        <f t="shared" si="18"/>
        <v>#VALUE!</v>
      </c>
    </row>
    <row r="184" spans="1:22" ht="34.5">
      <c r="A184" s="19">
        <v>182</v>
      </c>
      <c r="B184" s="33">
        <v>160230</v>
      </c>
      <c r="C184" s="33">
        <v>1222190329</v>
      </c>
      <c r="D184" s="34" t="s">
        <v>280</v>
      </c>
      <c r="E184" s="34" t="s">
        <v>281</v>
      </c>
      <c r="F184" s="34" t="s">
        <v>282</v>
      </c>
      <c r="G184" s="34" t="s">
        <v>140</v>
      </c>
      <c r="H184" s="33" t="s">
        <v>1057</v>
      </c>
      <c r="I184" s="33" t="s">
        <v>385</v>
      </c>
      <c r="J184" s="19">
        <f t="shared" si="14"/>
        <v>77.730769230769226</v>
      </c>
      <c r="K184" s="20">
        <f t="shared" si="19"/>
        <v>7.773076923076923</v>
      </c>
      <c r="L184" s="33" t="s">
        <v>1058</v>
      </c>
      <c r="M184" s="33" t="s">
        <v>398</v>
      </c>
      <c r="N184" s="19">
        <f t="shared" si="15"/>
        <v>72.666666666666671</v>
      </c>
      <c r="O184" s="19">
        <f t="shared" si="20"/>
        <v>14.533333333333335</v>
      </c>
      <c r="P184" s="36">
        <v>0</v>
      </c>
      <c r="Q184" s="37">
        <v>0</v>
      </c>
      <c r="R184" s="51">
        <v>0</v>
      </c>
      <c r="S184" s="63">
        <f t="shared" si="16"/>
        <v>0</v>
      </c>
      <c r="T184" s="30">
        <f t="shared" si="17"/>
        <v>0</v>
      </c>
      <c r="U184" s="65">
        <v>7.1428571428571432</v>
      </c>
      <c r="V184" s="31">
        <f t="shared" si="18"/>
        <v>29.449267399267399</v>
      </c>
    </row>
    <row r="185" spans="1:22" ht="23.25">
      <c r="A185" s="19">
        <v>183</v>
      </c>
      <c r="B185" s="33">
        <v>163353</v>
      </c>
      <c r="C185" s="33">
        <v>1222190330</v>
      </c>
      <c r="D185" s="34" t="s">
        <v>285</v>
      </c>
      <c r="E185" s="34" t="s">
        <v>286</v>
      </c>
      <c r="F185" s="34" t="s">
        <v>287</v>
      </c>
      <c r="G185" s="34" t="s">
        <v>28</v>
      </c>
      <c r="H185" s="33" t="s">
        <v>1059</v>
      </c>
      <c r="I185" s="33" t="s">
        <v>378</v>
      </c>
      <c r="J185" s="19">
        <f t="shared" si="14"/>
        <v>67.551724137931032</v>
      </c>
      <c r="K185" s="20">
        <f t="shared" si="19"/>
        <v>6.7551724137931037</v>
      </c>
      <c r="L185" s="33" t="s">
        <v>1060</v>
      </c>
      <c r="M185" s="33" t="s">
        <v>380</v>
      </c>
      <c r="N185" s="19">
        <f t="shared" si="15"/>
        <v>72.650000000000006</v>
      </c>
      <c r="O185" s="19">
        <f t="shared" si="20"/>
        <v>14.530000000000001</v>
      </c>
      <c r="P185" s="36">
        <v>0</v>
      </c>
      <c r="Q185" s="37">
        <v>0</v>
      </c>
      <c r="R185" s="51" t="s">
        <v>82</v>
      </c>
      <c r="S185" s="63">
        <f t="shared" si="16"/>
        <v>27</v>
      </c>
      <c r="T185" s="30">
        <f t="shared" si="17"/>
        <v>27</v>
      </c>
      <c r="U185" s="65">
        <v>4.4285714285714288</v>
      </c>
      <c r="V185" s="31">
        <f t="shared" si="18"/>
        <v>52.713743842364536</v>
      </c>
    </row>
    <row r="186" spans="1:22" ht="23.25">
      <c r="A186" s="19">
        <v>184</v>
      </c>
      <c r="B186" s="33">
        <v>162490</v>
      </c>
      <c r="C186" s="33">
        <v>1222190331</v>
      </c>
      <c r="D186" s="34" t="s">
        <v>285</v>
      </c>
      <c r="E186" s="34" t="s">
        <v>290</v>
      </c>
      <c r="F186" s="34" t="s">
        <v>291</v>
      </c>
      <c r="G186" s="34" t="s">
        <v>28</v>
      </c>
      <c r="H186" s="33" t="s">
        <v>1061</v>
      </c>
      <c r="I186" s="33" t="s">
        <v>378</v>
      </c>
      <c r="J186" s="19">
        <f t="shared" si="14"/>
        <v>73.65517241379311</v>
      </c>
      <c r="K186" s="20">
        <f t="shared" si="19"/>
        <v>7.3655172413793117</v>
      </c>
      <c r="L186" s="33" t="s">
        <v>1062</v>
      </c>
      <c r="M186" s="33" t="s">
        <v>565</v>
      </c>
      <c r="N186" s="19">
        <f t="shared" si="15"/>
        <v>78.214285714285708</v>
      </c>
      <c r="O186" s="19">
        <f t="shared" si="20"/>
        <v>15.642857142857142</v>
      </c>
      <c r="P186" s="28">
        <v>25</v>
      </c>
      <c r="Q186" s="29">
        <v>0</v>
      </c>
      <c r="R186" s="51" t="s">
        <v>31</v>
      </c>
      <c r="S186" s="63">
        <f t="shared" si="16"/>
        <v>28.8</v>
      </c>
      <c r="T186" s="30">
        <f t="shared" si="17"/>
        <v>28.8</v>
      </c>
      <c r="U186" s="64" t="s">
        <v>393</v>
      </c>
      <c r="V186" s="31" t="e">
        <f t="shared" si="18"/>
        <v>#VALUE!</v>
      </c>
    </row>
    <row r="187" spans="1:22" ht="34.5">
      <c r="A187" s="19">
        <v>185</v>
      </c>
      <c r="B187" s="33">
        <v>175292</v>
      </c>
      <c r="C187" s="33">
        <v>1222190333</v>
      </c>
      <c r="D187" s="34" t="s">
        <v>1063</v>
      </c>
      <c r="E187" s="34" t="s">
        <v>1064</v>
      </c>
      <c r="F187" s="34" t="s">
        <v>1065</v>
      </c>
      <c r="G187" s="34" t="s">
        <v>39</v>
      </c>
      <c r="H187" s="33" t="s">
        <v>1066</v>
      </c>
      <c r="I187" s="33" t="s">
        <v>1013</v>
      </c>
      <c r="J187" s="19">
        <f t="shared" si="14"/>
        <v>55.277777777777779</v>
      </c>
      <c r="K187" s="20">
        <f t="shared" si="19"/>
        <v>5.5277777777777786</v>
      </c>
      <c r="L187" s="33" t="s">
        <v>1067</v>
      </c>
      <c r="M187" s="33" t="s">
        <v>380</v>
      </c>
      <c r="N187" s="19">
        <f t="shared" si="15"/>
        <v>58.45</v>
      </c>
      <c r="O187" s="19">
        <f t="shared" si="20"/>
        <v>11.690000000000001</v>
      </c>
      <c r="P187" s="36">
        <v>0</v>
      </c>
      <c r="Q187" s="37">
        <v>0</v>
      </c>
      <c r="R187" s="51">
        <v>0</v>
      </c>
      <c r="S187" s="63">
        <f t="shared" si="16"/>
        <v>0</v>
      </c>
      <c r="T187" s="30">
        <f t="shared" si="17"/>
        <v>0</v>
      </c>
      <c r="U187" s="65" t="s">
        <v>393</v>
      </c>
      <c r="V187" s="31" t="e">
        <f t="shared" si="18"/>
        <v>#VALUE!</v>
      </c>
    </row>
    <row r="188" spans="1:22" ht="23.25">
      <c r="A188" s="19">
        <v>186</v>
      </c>
      <c r="B188" s="19">
        <v>160606</v>
      </c>
      <c r="C188" s="19">
        <v>1222190334</v>
      </c>
      <c r="D188" s="20" t="s">
        <v>1068</v>
      </c>
      <c r="E188" s="20" t="s">
        <v>1069</v>
      </c>
      <c r="F188" s="20" t="s">
        <v>1070</v>
      </c>
      <c r="G188" s="20" t="s">
        <v>90</v>
      </c>
      <c r="H188" s="19" t="s">
        <v>1071</v>
      </c>
      <c r="I188" s="19" t="s">
        <v>378</v>
      </c>
      <c r="J188" s="19">
        <f t="shared" si="14"/>
        <v>72.517241379310349</v>
      </c>
      <c r="K188" s="20">
        <f t="shared" si="19"/>
        <v>7.2517241379310349</v>
      </c>
      <c r="L188" s="19" t="s">
        <v>834</v>
      </c>
      <c r="M188" s="19" t="s">
        <v>380</v>
      </c>
      <c r="N188" s="19">
        <f t="shared" si="15"/>
        <v>69.599999999999994</v>
      </c>
      <c r="O188" s="19">
        <f t="shared" si="20"/>
        <v>13.92</v>
      </c>
      <c r="P188" s="28">
        <v>25</v>
      </c>
      <c r="Q188" s="29">
        <v>0</v>
      </c>
      <c r="R188" s="51">
        <v>0</v>
      </c>
      <c r="S188" s="63">
        <f t="shared" si="16"/>
        <v>0</v>
      </c>
      <c r="T188" s="30">
        <f t="shared" si="17"/>
        <v>25</v>
      </c>
      <c r="U188" s="64" t="s">
        <v>393</v>
      </c>
      <c r="V188" s="31" t="e">
        <f t="shared" si="18"/>
        <v>#VALUE!</v>
      </c>
    </row>
    <row r="189" spans="1:22" ht="23.25">
      <c r="A189" s="19">
        <v>187</v>
      </c>
      <c r="B189" s="19">
        <v>161227</v>
      </c>
      <c r="C189" s="19">
        <v>1222190335</v>
      </c>
      <c r="D189" s="20" t="s">
        <v>1072</v>
      </c>
      <c r="E189" s="20" t="s">
        <v>1073</v>
      </c>
      <c r="F189" s="20" t="s">
        <v>1040</v>
      </c>
      <c r="G189" s="20" t="s">
        <v>90</v>
      </c>
      <c r="H189" s="19" t="s">
        <v>1074</v>
      </c>
      <c r="I189" s="19" t="s">
        <v>378</v>
      </c>
      <c r="J189" s="19">
        <f t="shared" si="14"/>
        <v>76.724137931034477</v>
      </c>
      <c r="K189" s="20">
        <f t="shared" si="19"/>
        <v>7.6724137931034484</v>
      </c>
      <c r="L189" s="19" t="s">
        <v>603</v>
      </c>
      <c r="M189" s="19" t="s">
        <v>398</v>
      </c>
      <c r="N189" s="19">
        <f t="shared" si="15"/>
        <v>78.083333333333329</v>
      </c>
      <c r="O189" s="19">
        <f t="shared" si="20"/>
        <v>15.616666666666667</v>
      </c>
      <c r="P189" s="28">
        <v>25</v>
      </c>
      <c r="Q189" s="29">
        <v>0</v>
      </c>
      <c r="R189" s="51" t="s">
        <v>48</v>
      </c>
      <c r="S189" s="63">
        <f t="shared" si="16"/>
        <v>22.801500000000001</v>
      </c>
      <c r="T189" s="30">
        <f t="shared" si="17"/>
        <v>25</v>
      </c>
      <c r="U189" s="64">
        <v>5.7142857142857144</v>
      </c>
      <c r="V189" s="31">
        <f t="shared" si="18"/>
        <v>54.003366174055827</v>
      </c>
    </row>
    <row r="190" spans="1:22" ht="23.25">
      <c r="A190" s="19">
        <v>188</v>
      </c>
      <c r="B190" s="33">
        <v>161738</v>
      </c>
      <c r="C190" s="33">
        <v>1222190336</v>
      </c>
      <c r="D190" s="34" t="s">
        <v>294</v>
      </c>
      <c r="E190" s="34" t="s">
        <v>295</v>
      </c>
      <c r="F190" s="34" t="s">
        <v>296</v>
      </c>
      <c r="G190" s="34" t="s">
        <v>52</v>
      </c>
      <c r="H190" s="33" t="s">
        <v>398</v>
      </c>
      <c r="I190" s="33" t="s">
        <v>378</v>
      </c>
      <c r="J190" s="19">
        <f t="shared" si="14"/>
        <v>82.758620689655174</v>
      </c>
      <c r="K190" s="20">
        <f t="shared" si="19"/>
        <v>8.2758620689655178</v>
      </c>
      <c r="L190" s="33" t="s">
        <v>1075</v>
      </c>
      <c r="M190" s="33" t="s">
        <v>373</v>
      </c>
      <c r="N190" s="19">
        <f t="shared" si="15"/>
        <v>84.4</v>
      </c>
      <c r="O190" s="19">
        <f t="shared" si="20"/>
        <v>16.880000000000003</v>
      </c>
      <c r="P190" s="36">
        <v>25</v>
      </c>
      <c r="Q190" s="37">
        <v>0</v>
      </c>
      <c r="R190" s="51" t="s">
        <v>82</v>
      </c>
      <c r="S190" s="63">
        <f t="shared" si="16"/>
        <v>27</v>
      </c>
      <c r="T190" s="30">
        <f t="shared" si="17"/>
        <v>27</v>
      </c>
      <c r="U190" s="65">
        <v>6.5714285714285712</v>
      </c>
      <c r="V190" s="31">
        <f t="shared" si="18"/>
        <v>58.727290640394088</v>
      </c>
    </row>
    <row r="191" spans="1:22" ht="23.25">
      <c r="A191" s="19">
        <v>189</v>
      </c>
      <c r="B191" s="33">
        <v>160723</v>
      </c>
      <c r="C191" s="33">
        <v>1222190338</v>
      </c>
      <c r="D191" s="34" t="s">
        <v>1076</v>
      </c>
      <c r="E191" s="34" t="s">
        <v>1077</v>
      </c>
      <c r="F191" s="34" t="s">
        <v>1078</v>
      </c>
      <c r="G191" s="34" t="s">
        <v>52</v>
      </c>
      <c r="H191" s="33" t="s">
        <v>1079</v>
      </c>
      <c r="I191" s="33">
        <v>1200</v>
      </c>
      <c r="J191" s="19">
        <f t="shared" si="14"/>
        <v>73.333333333333329</v>
      </c>
      <c r="K191" s="20">
        <f t="shared" si="19"/>
        <v>7.333333333333333</v>
      </c>
      <c r="L191" s="33" t="s">
        <v>1080</v>
      </c>
      <c r="M191" s="33" t="s">
        <v>432</v>
      </c>
      <c r="N191" s="19">
        <f t="shared" si="15"/>
        <v>65.099999999999994</v>
      </c>
      <c r="O191" s="19">
        <f t="shared" si="20"/>
        <v>13.02</v>
      </c>
      <c r="P191" s="36">
        <v>25</v>
      </c>
      <c r="Q191" s="37">
        <v>0</v>
      </c>
      <c r="R191" s="51">
        <v>0</v>
      </c>
      <c r="S191" s="63">
        <f t="shared" si="16"/>
        <v>0</v>
      </c>
      <c r="T191" s="30">
        <f t="shared" si="17"/>
        <v>25</v>
      </c>
      <c r="U191" s="65">
        <v>6</v>
      </c>
      <c r="V191" s="31">
        <f t="shared" si="18"/>
        <v>51.353333333333332</v>
      </c>
    </row>
    <row r="192" spans="1:22" ht="23.25">
      <c r="A192" s="19">
        <v>190</v>
      </c>
      <c r="B192" s="33">
        <v>159208</v>
      </c>
      <c r="C192" s="33">
        <v>1222190339</v>
      </c>
      <c r="D192" s="34" t="s">
        <v>1081</v>
      </c>
      <c r="E192" s="34" t="s">
        <v>1082</v>
      </c>
      <c r="F192" s="34" t="s">
        <v>1083</v>
      </c>
      <c r="G192" s="34" t="s">
        <v>28</v>
      </c>
      <c r="H192" s="33" t="s">
        <v>709</v>
      </c>
      <c r="I192" s="33" t="s">
        <v>371</v>
      </c>
      <c r="J192" s="19">
        <f t="shared" si="14"/>
        <v>70.8</v>
      </c>
      <c r="K192" s="20">
        <f t="shared" si="19"/>
        <v>7.08</v>
      </c>
      <c r="L192" s="33" t="s">
        <v>390</v>
      </c>
      <c r="M192" s="33" t="s">
        <v>735</v>
      </c>
      <c r="N192" s="19">
        <f t="shared" si="15"/>
        <v>87.744680851063833</v>
      </c>
      <c r="O192" s="19">
        <f t="shared" si="20"/>
        <v>17.548936170212766</v>
      </c>
      <c r="P192" s="36">
        <v>25</v>
      </c>
      <c r="Q192" s="37">
        <v>0</v>
      </c>
      <c r="R192" s="51">
        <v>0</v>
      </c>
      <c r="S192" s="63">
        <f t="shared" si="16"/>
        <v>0</v>
      </c>
      <c r="T192" s="30">
        <f t="shared" si="17"/>
        <v>25</v>
      </c>
      <c r="U192" s="65" t="s">
        <v>393</v>
      </c>
      <c r="V192" s="31" t="e">
        <f t="shared" si="18"/>
        <v>#VALUE!</v>
      </c>
    </row>
    <row r="193" spans="1:23" ht="23.25">
      <c r="A193" s="19">
        <v>191</v>
      </c>
      <c r="B193" s="33">
        <v>159439</v>
      </c>
      <c r="C193" s="33">
        <v>1222190342</v>
      </c>
      <c r="D193" s="34" t="s">
        <v>298</v>
      </c>
      <c r="E193" s="34" t="s">
        <v>299</v>
      </c>
      <c r="F193" s="34" t="s">
        <v>300</v>
      </c>
      <c r="G193" s="34" t="s">
        <v>90</v>
      </c>
      <c r="H193" s="33" t="s">
        <v>733</v>
      </c>
      <c r="I193" s="33" t="s">
        <v>378</v>
      </c>
      <c r="J193" s="19">
        <f t="shared" si="14"/>
        <v>79.034482758620683</v>
      </c>
      <c r="K193" s="20">
        <f t="shared" si="19"/>
        <v>7.9034482758620683</v>
      </c>
      <c r="L193" s="33" t="s">
        <v>1084</v>
      </c>
      <c r="M193" s="33" t="s">
        <v>1085</v>
      </c>
      <c r="N193" s="19">
        <f t="shared" si="15"/>
        <v>84.304347826086953</v>
      </c>
      <c r="O193" s="19">
        <f t="shared" si="20"/>
        <v>16.860869565217392</v>
      </c>
      <c r="P193" s="36">
        <v>25</v>
      </c>
      <c r="Q193" s="37">
        <v>0</v>
      </c>
      <c r="R193" s="51">
        <v>0</v>
      </c>
      <c r="S193" s="63">
        <f t="shared" si="16"/>
        <v>0</v>
      </c>
      <c r="T193" s="30">
        <f t="shared" si="17"/>
        <v>25</v>
      </c>
      <c r="U193" s="65">
        <v>7.5714285714285712</v>
      </c>
      <c r="V193" s="31">
        <f t="shared" si="18"/>
        <v>57.33574641250803</v>
      </c>
    </row>
    <row r="194" spans="1:23" ht="23.25">
      <c r="A194" s="19">
        <v>192</v>
      </c>
      <c r="B194" s="33">
        <v>160887</v>
      </c>
      <c r="C194" s="33">
        <v>1222190344</v>
      </c>
      <c r="D194" s="34" t="s">
        <v>303</v>
      </c>
      <c r="E194" s="34" t="s">
        <v>304</v>
      </c>
      <c r="F194" s="34" t="s">
        <v>305</v>
      </c>
      <c r="G194" s="34" t="s">
        <v>23</v>
      </c>
      <c r="H194" s="33" t="s">
        <v>1086</v>
      </c>
      <c r="I194" s="33" t="s">
        <v>378</v>
      </c>
      <c r="J194" s="19">
        <f t="shared" si="14"/>
        <v>69.241379310344826</v>
      </c>
      <c r="K194" s="20">
        <f t="shared" si="19"/>
        <v>6.9241379310344833</v>
      </c>
      <c r="L194" s="33" t="s">
        <v>675</v>
      </c>
      <c r="M194" s="33" t="s">
        <v>398</v>
      </c>
      <c r="N194" s="19">
        <f t="shared" si="15"/>
        <v>69.875</v>
      </c>
      <c r="O194" s="19">
        <f t="shared" si="20"/>
        <v>13.975000000000001</v>
      </c>
      <c r="P194" s="36">
        <v>25</v>
      </c>
      <c r="Q194" s="37">
        <v>0</v>
      </c>
      <c r="R194" s="51">
        <v>0</v>
      </c>
      <c r="S194" s="63">
        <f t="shared" si="16"/>
        <v>0</v>
      </c>
      <c r="T194" s="30">
        <f t="shared" si="17"/>
        <v>25</v>
      </c>
      <c r="U194" s="65">
        <v>5.7142857142857144</v>
      </c>
      <c r="V194" s="31">
        <f t="shared" si="18"/>
        <v>51.613423645320196</v>
      </c>
    </row>
    <row r="195" spans="1:23" ht="23.25">
      <c r="A195" s="19">
        <v>193</v>
      </c>
      <c r="B195" s="19">
        <v>175225</v>
      </c>
      <c r="C195" s="19">
        <v>1222190345</v>
      </c>
      <c r="D195" s="20" t="s">
        <v>307</v>
      </c>
      <c r="E195" s="20" t="s">
        <v>308</v>
      </c>
      <c r="F195" s="20" t="s">
        <v>309</v>
      </c>
      <c r="G195" s="20" t="s">
        <v>52</v>
      </c>
      <c r="H195" s="19" t="s">
        <v>1087</v>
      </c>
      <c r="I195" s="19" t="s">
        <v>377</v>
      </c>
      <c r="J195" s="19">
        <f t="shared" si="14"/>
        <v>71.034482758620683</v>
      </c>
      <c r="K195" s="20">
        <f t="shared" si="19"/>
        <v>7.1034482758620685</v>
      </c>
      <c r="L195" s="19" t="s">
        <v>1088</v>
      </c>
      <c r="M195" s="19" t="s">
        <v>1013</v>
      </c>
      <c r="N195" s="19">
        <f t="shared" si="15"/>
        <v>80.944444444444443</v>
      </c>
      <c r="O195" s="19">
        <f t="shared" si="20"/>
        <v>16.18888888888889</v>
      </c>
      <c r="P195" s="36">
        <v>25</v>
      </c>
      <c r="Q195" s="29">
        <v>0</v>
      </c>
      <c r="R195" s="51">
        <v>0</v>
      </c>
      <c r="S195" s="63">
        <f t="shared" si="16"/>
        <v>0</v>
      </c>
      <c r="T195" s="30">
        <f t="shared" si="17"/>
        <v>25</v>
      </c>
      <c r="U195" s="64" t="s">
        <v>393</v>
      </c>
      <c r="V195" s="31" t="e">
        <f t="shared" si="18"/>
        <v>#VALUE!</v>
      </c>
    </row>
    <row r="196" spans="1:23" ht="23.25">
      <c r="A196" s="19">
        <v>194</v>
      </c>
      <c r="B196" s="19">
        <v>163530</v>
      </c>
      <c r="C196" s="19">
        <v>1222190346</v>
      </c>
      <c r="D196" s="20" t="s">
        <v>1089</v>
      </c>
      <c r="E196" s="20" t="s">
        <v>1090</v>
      </c>
      <c r="F196" s="20" t="s">
        <v>1091</v>
      </c>
      <c r="G196" s="20" t="s">
        <v>52</v>
      </c>
      <c r="H196" s="19" t="s">
        <v>1092</v>
      </c>
      <c r="I196" s="19" t="s">
        <v>378</v>
      </c>
      <c r="J196" s="19">
        <f t="shared" ref="J196:J226" si="21">(H196*100)/I196</f>
        <v>58.03448275862069</v>
      </c>
      <c r="K196" s="20">
        <f t="shared" si="19"/>
        <v>5.8034482758620696</v>
      </c>
      <c r="L196" s="19" t="s">
        <v>1093</v>
      </c>
      <c r="M196" s="19" t="s">
        <v>380</v>
      </c>
      <c r="N196" s="19">
        <f t="shared" ref="N196:N226" si="22">(L196*100)/M196</f>
        <v>55.45</v>
      </c>
      <c r="O196" s="19">
        <f t="shared" si="20"/>
        <v>11.090000000000002</v>
      </c>
      <c r="P196" s="36">
        <v>25</v>
      </c>
      <c r="Q196" s="29">
        <v>0</v>
      </c>
      <c r="R196" s="51">
        <v>0</v>
      </c>
      <c r="S196" s="63">
        <f t="shared" ref="S196:S226" si="23">R196*0.45</f>
        <v>0</v>
      </c>
      <c r="T196" s="30">
        <f t="shared" ref="T196:T226" si="24">MAX(P196,Q196,R196,S196)</f>
        <v>25</v>
      </c>
      <c r="U196" s="64">
        <v>8.4285714285714288</v>
      </c>
      <c r="V196" s="31">
        <f t="shared" ref="V196:V226" si="25">U196+T196+O196+K196</f>
        <v>50.322019704433501</v>
      </c>
    </row>
    <row r="197" spans="1:23" ht="23.25">
      <c r="A197" s="19">
        <v>195</v>
      </c>
      <c r="B197" s="33">
        <v>163677</v>
      </c>
      <c r="C197" s="33">
        <v>1222190347</v>
      </c>
      <c r="D197" s="34" t="s">
        <v>1094</v>
      </c>
      <c r="E197" s="34" t="s">
        <v>1095</v>
      </c>
      <c r="F197" s="34" t="s">
        <v>1096</v>
      </c>
      <c r="G197" s="34" t="s">
        <v>28</v>
      </c>
      <c r="H197" s="33" t="s">
        <v>1097</v>
      </c>
      <c r="I197" s="33" t="s">
        <v>378</v>
      </c>
      <c r="J197" s="19">
        <f t="shared" si="21"/>
        <v>70.103448275862064</v>
      </c>
      <c r="K197" s="20">
        <f t="shared" ref="K197:K226" si="26">0.1*J197</f>
        <v>7.0103448275862066</v>
      </c>
      <c r="L197" s="33" t="s">
        <v>1098</v>
      </c>
      <c r="M197" s="33" t="s">
        <v>398</v>
      </c>
      <c r="N197" s="19">
        <f t="shared" si="22"/>
        <v>60.041666666666664</v>
      </c>
      <c r="O197" s="19">
        <f t="shared" ref="O197:O226" si="27">0.2*N197</f>
        <v>12.008333333333333</v>
      </c>
      <c r="P197" s="36">
        <v>25</v>
      </c>
      <c r="Q197" s="37">
        <v>0</v>
      </c>
      <c r="R197" s="51">
        <v>0</v>
      </c>
      <c r="S197" s="63">
        <f t="shared" si="23"/>
        <v>0</v>
      </c>
      <c r="T197" s="30">
        <f t="shared" si="24"/>
        <v>25</v>
      </c>
      <c r="U197" s="65">
        <v>6.2857142857142856</v>
      </c>
      <c r="V197" s="31">
        <f t="shared" si="25"/>
        <v>50.304392446633827</v>
      </c>
    </row>
    <row r="198" spans="1:23" ht="23.25">
      <c r="A198" s="19">
        <v>196</v>
      </c>
      <c r="B198" s="33">
        <v>175739</v>
      </c>
      <c r="C198" s="33">
        <v>1222190348</v>
      </c>
      <c r="D198" s="34" t="s">
        <v>313</v>
      </c>
      <c r="E198" s="34" t="s">
        <v>314</v>
      </c>
      <c r="F198" s="34" t="s">
        <v>315</v>
      </c>
      <c r="G198" s="34" t="s">
        <v>28</v>
      </c>
      <c r="H198" s="33" t="s">
        <v>1099</v>
      </c>
      <c r="I198" s="33" t="s">
        <v>380</v>
      </c>
      <c r="J198" s="19">
        <f t="shared" si="21"/>
        <v>80.599999999999994</v>
      </c>
      <c r="K198" s="20">
        <f t="shared" si="26"/>
        <v>8.06</v>
      </c>
      <c r="L198" s="33" t="s">
        <v>1100</v>
      </c>
      <c r="M198" s="33" t="s">
        <v>398</v>
      </c>
      <c r="N198" s="19">
        <f t="shared" si="22"/>
        <v>78.541666666666671</v>
      </c>
      <c r="O198" s="19">
        <f t="shared" si="27"/>
        <v>15.708333333333336</v>
      </c>
      <c r="P198" s="36"/>
      <c r="Q198" s="37"/>
      <c r="R198" s="51" t="s">
        <v>35</v>
      </c>
      <c r="S198" s="63">
        <f t="shared" si="23"/>
        <v>27.598500000000001</v>
      </c>
      <c r="T198" s="30">
        <f t="shared" si="24"/>
        <v>27.598500000000001</v>
      </c>
      <c r="U198" s="65">
        <v>5.5714285714285712</v>
      </c>
      <c r="V198" s="31">
        <f t="shared" si="25"/>
        <v>56.938261904761909</v>
      </c>
    </row>
    <row r="199" spans="1:23" ht="34.5">
      <c r="A199" s="19">
        <v>197</v>
      </c>
      <c r="B199" s="33">
        <v>164392</v>
      </c>
      <c r="C199" s="33">
        <v>1222190350</v>
      </c>
      <c r="D199" s="34" t="s">
        <v>1101</v>
      </c>
      <c r="E199" s="34" t="s">
        <v>1102</v>
      </c>
      <c r="F199" s="34" t="s">
        <v>1103</v>
      </c>
      <c r="G199" s="34" t="s">
        <v>52</v>
      </c>
      <c r="H199" s="33" t="s">
        <v>1104</v>
      </c>
      <c r="I199" s="33" t="s">
        <v>375</v>
      </c>
      <c r="J199" s="19">
        <f t="shared" si="21"/>
        <v>71.396825396825392</v>
      </c>
      <c r="K199" s="20">
        <f t="shared" si="26"/>
        <v>7.1396825396825392</v>
      </c>
      <c r="L199" s="33" t="s">
        <v>1105</v>
      </c>
      <c r="M199" s="33" t="s">
        <v>486</v>
      </c>
      <c r="N199" s="19">
        <f t="shared" si="22"/>
        <v>78.075471698113205</v>
      </c>
      <c r="O199" s="19">
        <f t="shared" si="27"/>
        <v>15.615094339622642</v>
      </c>
      <c r="P199" s="36">
        <v>0</v>
      </c>
      <c r="Q199" s="37">
        <v>0</v>
      </c>
      <c r="R199" s="51" t="s">
        <v>48</v>
      </c>
      <c r="S199" s="63">
        <f t="shared" si="23"/>
        <v>22.801500000000001</v>
      </c>
      <c r="T199" s="30">
        <f t="shared" si="24"/>
        <v>22.801500000000001</v>
      </c>
      <c r="U199" s="65">
        <v>6.2857142857142856</v>
      </c>
      <c r="V199" s="31">
        <f t="shared" si="25"/>
        <v>51.841991165019465</v>
      </c>
    </row>
    <row r="200" spans="1:23" ht="23.25">
      <c r="A200" s="19">
        <v>198</v>
      </c>
      <c r="B200" s="33">
        <v>163161</v>
      </c>
      <c r="C200" s="33">
        <v>1222190351</v>
      </c>
      <c r="D200" s="34" t="s">
        <v>318</v>
      </c>
      <c r="E200" s="34" t="s">
        <v>319</v>
      </c>
      <c r="F200" s="34" t="s">
        <v>320</v>
      </c>
      <c r="G200" s="34" t="s">
        <v>28</v>
      </c>
      <c r="H200" s="33" t="s">
        <v>1106</v>
      </c>
      <c r="I200" s="33" t="s">
        <v>378</v>
      </c>
      <c r="J200" s="19">
        <f t="shared" si="21"/>
        <v>76.379310344827587</v>
      </c>
      <c r="K200" s="20">
        <f t="shared" si="26"/>
        <v>7.6379310344827589</v>
      </c>
      <c r="L200" s="33" t="s">
        <v>1107</v>
      </c>
      <c r="M200" s="33" t="s">
        <v>373</v>
      </c>
      <c r="N200" s="19">
        <f t="shared" si="22"/>
        <v>66.488888888888894</v>
      </c>
      <c r="O200" s="19">
        <f t="shared" si="27"/>
        <v>13.29777777777778</v>
      </c>
      <c r="P200" s="36">
        <v>0</v>
      </c>
      <c r="Q200" s="37">
        <v>0</v>
      </c>
      <c r="R200" s="51" t="s">
        <v>321</v>
      </c>
      <c r="S200" s="63">
        <f t="shared" si="23"/>
        <v>28.201500000000003</v>
      </c>
      <c r="T200" s="30">
        <f t="shared" si="24"/>
        <v>28.201500000000003</v>
      </c>
      <c r="U200" s="65">
        <v>6.4285714285714288</v>
      </c>
      <c r="V200" s="31">
        <f t="shared" si="25"/>
        <v>55.565780240831977</v>
      </c>
    </row>
    <row r="201" spans="1:23" ht="23.25">
      <c r="A201" s="19">
        <v>199</v>
      </c>
      <c r="B201" s="33">
        <v>163721</v>
      </c>
      <c r="C201" s="33">
        <v>1222190353</v>
      </c>
      <c r="D201" s="34" t="s">
        <v>1108</v>
      </c>
      <c r="E201" s="34" t="s">
        <v>1109</v>
      </c>
      <c r="F201" s="34" t="s">
        <v>1110</v>
      </c>
      <c r="G201" s="34" t="s">
        <v>140</v>
      </c>
      <c r="H201" s="33" t="s">
        <v>1111</v>
      </c>
      <c r="I201" s="33" t="s">
        <v>1112</v>
      </c>
      <c r="J201" s="19">
        <f t="shared" si="21"/>
        <v>75.769230769230774</v>
      </c>
      <c r="K201" s="20">
        <f t="shared" si="26"/>
        <v>7.5769230769230775</v>
      </c>
      <c r="L201" s="33" t="s">
        <v>897</v>
      </c>
      <c r="M201" s="33" t="s">
        <v>380</v>
      </c>
      <c r="N201" s="19">
        <f t="shared" si="22"/>
        <v>73.95</v>
      </c>
      <c r="O201" s="19">
        <f t="shared" si="27"/>
        <v>14.790000000000001</v>
      </c>
      <c r="P201" s="36">
        <v>0</v>
      </c>
      <c r="Q201" s="37">
        <v>30</v>
      </c>
      <c r="R201" s="51">
        <v>0</v>
      </c>
      <c r="S201" s="63">
        <f t="shared" si="23"/>
        <v>0</v>
      </c>
      <c r="T201" s="30">
        <f t="shared" si="24"/>
        <v>30</v>
      </c>
      <c r="U201" s="65">
        <v>8.2857142857142865</v>
      </c>
      <c r="V201" s="31">
        <f t="shared" si="25"/>
        <v>60.652637362637364</v>
      </c>
    </row>
    <row r="202" spans="1:23" ht="23.25">
      <c r="A202" s="19">
        <v>200</v>
      </c>
      <c r="B202" s="19">
        <v>163434</v>
      </c>
      <c r="C202" s="19">
        <v>1222190354</v>
      </c>
      <c r="D202" s="20" t="s">
        <v>322</v>
      </c>
      <c r="E202" s="20" t="s">
        <v>323</v>
      </c>
      <c r="F202" s="20" t="s">
        <v>324</v>
      </c>
      <c r="G202" s="20" t="s">
        <v>52</v>
      </c>
      <c r="H202" s="19" t="s">
        <v>1113</v>
      </c>
      <c r="I202" s="19" t="s">
        <v>378</v>
      </c>
      <c r="J202" s="19">
        <f t="shared" si="21"/>
        <v>68.65517241379311</v>
      </c>
      <c r="K202" s="20">
        <f t="shared" si="26"/>
        <v>6.8655172413793117</v>
      </c>
      <c r="L202" s="19" t="s">
        <v>384</v>
      </c>
      <c r="M202" s="19" t="s">
        <v>565</v>
      </c>
      <c r="N202" s="19">
        <f t="shared" si="22"/>
        <v>68.357142857142861</v>
      </c>
      <c r="O202" s="19">
        <f t="shared" si="27"/>
        <v>13.671428571428573</v>
      </c>
      <c r="P202" s="28">
        <v>0</v>
      </c>
      <c r="Q202" s="29">
        <v>0</v>
      </c>
      <c r="R202" s="51" t="s">
        <v>188</v>
      </c>
      <c r="S202" s="63">
        <f t="shared" si="23"/>
        <v>29.398499999999999</v>
      </c>
      <c r="T202" s="30">
        <f t="shared" si="24"/>
        <v>29.398499999999999</v>
      </c>
      <c r="U202" s="65" t="s">
        <v>393</v>
      </c>
      <c r="V202" s="31" t="e">
        <f t="shared" si="25"/>
        <v>#VALUE!</v>
      </c>
    </row>
    <row r="203" spans="1:23" ht="23.25">
      <c r="A203" s="19">
        <v>201</v>
      </c>
      <c r="B203" s="60">
        <v>161967</v>
      </c>
      <c r="C203" s="19">
        <v>1222190355</v>
      </c>
      <c r="D203" s="20" t="s">
        <v>1114</v>
      </c>
      <c r="E203" s="61" t="s">
        <v>1226</v>
      </c>
      <c r="F203" s="20" t="s">
        <v>1115</v>
      </c>
      <c r="G203" s="20" t="s">
        <v>52</v>
      </c>
      <c r="H203" s="60" t="s">
        <v>1227</v>
      </c>
      <c r="I203" s="60" t="s">
        <v>377</v>
      </c>
      <c r="J203" s="19">
        <f t="shared" si="21"/>
        <v>71.379310344827587</v>
      </c>
      <c r="K203" s="20">
        <f t="shared" si="26"/>
        <v>7.1379310344827589</v>
      </c>
      <c r="L203" s="60" t="s">
        <v>1228</v>
      </c>
      <c r="M203" s="60" t="s">
        <v>380</v>
      </c>
      <c r="N203" s="19">
        <f t="shared" si="22"/>
        <v>67.8</v>
      </c>
      <c r="O203" s="19">
        <f t="shared" si="27"/>
        <v>13.56</v>
      </c>
      <c r="P203" s="28">
        <v>25</v>
      </c>
      <c r="Q203" s="29"/>
      <c r="R203" s="51">
        <v>0</v>
      </c>
      <c r="S203" s="63">
        <f t="shared" si="23"/>
        <v>0</v>
      </c>
      <c r="T203" s="30">
        <f t="shared" si="24"/>
        <v>25</v>
      </c>
      <c r="U203" s="38">
        <v>5.5714285714285712</v>
      </c>
      <c r="V203" s="31">
        <f t="shared" si="25"/>
        <v>51.269359605911333</v>
      </c>
      <c r="W203" s="31"/>
    </row>
    <row r="204" spans="1:23" ht="23.25">
      <c r="A204" s="19">
        <v>202</v>
      </c>
      <c r="B204" s="33">
        <v>161230</v>
      </c>
      <c r="C204" s="33">
        <v>1222190356</v>
      </c>
      <c r="D204" s="34" t="s">
        <v>1116</v>
      </c>
      <c r="E204" s="34" t="s">
        <v>1117</v>
      </c>
      <c r="F204" s="34" t="s">
        <v>1118</v>
      </c>
      <c r="G204" s="34" t="s">
        <v>28</v>
      </c>
      <c r="H204" s="33" t="s">
        <v>1119</v>
      </c>
      <c r="I204" s="33" t="s">
        <v>375</v>
      </c>
      <c r="J204" s="19">
        <f t="shared" si="21"/>
        <v>68.476190476190482</v>
      </c>
      <c r="K204" s="20">
        <f t="shared" si="26"/>
        <v>6.8476190476190482</v>
      </c>
      <c r="L204" s="33" t="s">
        <v>682</v>
      </c>
      <c r="M204" s="33" t="s">
        <v>380</v>
      </c>
      <c r="N204" s="19">
        <f t="shared" si="22"/>
        <v>70.650000000000006</v>
      </c>
      <c r="O204" s="19">
        <f t="shared" si="27"/>
        <v>14.130000000000003</v>
      </c>
      <c r="P204" s="36">
        <v>0</v>
      </c>
      <c r="Q204" s="37">
        <v>0</v>
      </c>
      <c r="R204" s="51" t="s">
        <v>59</v>
      </c>
      <c r="S204" s="63">
        <f t="shared" si="23"/>
        <v>23.400000000000002</v>
      </c>
      <c r="T204" s="30">
        <f t="shared" si="24"/>
        <v>23.400000000000002</v>
      </c>
      <c r="U204" s="65" t="s">
        <v>393</v>
      </c>
      <c r="V204" s="31" t="e">
        <f t="shared" si="25"/>
        <v>#VALUE!</v>
      </c>
    </row>
    <row r="205" spans="1:23" ht="23.25">
      <c r="A205" s="19">
        <v>203</v>
      </c>
      <c r="B205" s="33">
        <v>175435</v>
      </c>
      <c r="C205" s="33">
        <v>1222190357</v>
      </c>
      <c r="D205" s="34" t="s">
        <v>1120</v>
      </c>
      <c r="E205" s="34" t="s">
        <v>1121</v>
      </c>
      <c r="F205" s="34" t="s">
        <v>1122</v>
      </c>
      <c r="G205" s="34" t="s">
        <v>90</v>
      </c>
      <c r="H205" s="33" t="s">
        <v>1123</v>
      </c>
      <c r="I205" s="33" t="s">
        <v>378</v>
      </c>
      <c r="J205" s="19">
        <f t="shared" si="21"/>
        <v>61.137931034482762</v>
      </c>
      <c r="K205" s="20">
        <f t="shared" si="26"/>
        <v>6.1137931034482769</v>
      </c>
      <c r="L205" s="33" t="s">
        <v>1124</v>
      </c>
      <c r="M205" s="33" t="s">
        <v>398</v>
      </c>
      <c r="N205" s="19">
        <f t="shared" si="22"/>
        <v>66.125</v>
      </c>
      <c r="O205" s="19">
        <f t="shared" si="27"/>
        <v>13.225000000000001</v>
      </c>
      <c r="P205" s="36">
        <v>25</v>
      </c>
      <c r="Q205" s="37">
        <v>0</v>
      </c>
      <c r="R205" s="51">
        <v>0</v>
      </c>
      <c r="S205" s="63">
        <f t="shared" si="23"/>
        <v>0</v>
      </c>
      <c r="T205" s="30">
        <f t="shared" si="24"/>
        <v>25</v>
      </c>
      <c r="U205" s="65">
        <v>6.1428571428571432</v>
      </c>
      <c r="V205" s="31">
        <f t="shared" si="25"/>
        <v>50.481650246305421</v>
      </c>
    </row>
    <row r="206" spans="1:23" ht="23.25">
      <c r="A206" s="19">
        <v>204</v>
      </c>
      <c r="B206" s="19">
        <v>159821</v>
      </c>
      <c r="C206" s="19">
        <v>1222190358</v>
      </c>
      <c r="D206" s="20" t="s">
        <v>1125</v>
      </c>
      <c r="E206" s="20" t="s">
        <v>1126</v>
      </c>
      <c r="F206" s="20" t="s">
        <v>837</v>
      </c>
      <c r="G206" s="20" t="s">
        <v>90</v>
      </c>
      <c r="H206" s="19" t="s">
        <v>1127</v>
      </c>
      <c r="I206" s="19" t="s">
        <v>378</v>
      </c>
      <c r="J206" s="19">
        <f t="shared" si="21"/>
        <v>65.965517241379317</v>
      </c>
      <c r="K206" s="20">
        <f t="shared" si="26"/>
        <v>6.5965517241379317</v>
      </c>
      <c r="L206" s="19" t="s">
        <v>1128</v>
      </c>
      <c r="M206" s="19" t="s">
        <v>380</v>
      </c>
      <c r="N206" s="19">
        <f t="shared" si="22"/>
        <v>79.150000000000006</v>
      </c>
      <c r="O206" s="19">
        <f t="shared" si="27"/>
        <v>15.830000000000002</v>
      </c>
      <c r="P206" s="28">
        <v>25</v>
      </c>
      <c r="Q206" s="29">
        <v>0</v>
      </c>
      <c r="R206" s="51">
        <v>0</v>
      </c>
      <c r="S206" s="63">
        <f t="shared" si="23"/>
        <v>0</v>
      </c>
      <c r="T206" s="30">
        <f t="shared" si="24"/>
        <v>25</v>
      </c>
      <c r="U206" s="64" t="s">
        <v>393</v>
      </c>
      <c r="V206" s="31" t="e">
        <f t="shared" si="25"/>
        <v>#VALUE!</v>
      </c>
    </row>
    <row r="207" spans="1:23" ht="23.25">
      <c r="A207" s="19">
        <v>205</v>
      </c>
      <c r="B207" s="19">
        <v>160069</v>
      </c>
      <c r="C207" s="19">
        <v>1222190359</v>
      </c>
      <c r="D207" s="20" t="s">
        <v>1129</v>
      </c>
      <c r="E207" s="20" t="s">
        <v>1130</v>
      </c>
      <c r="F207" s="20" t="s">
        <v>568</v>
      </c>
      <c r="G207" s="20" t="s">
        <v>52</v>
      </c>
      <c r="H207" s="19" t="s">
        <v>1131</v>
      </c>
      <c r="I207" s="19" t="s">
        <v>371</v>
      </c>
      <c r="J207" s="19">
        <f t="shared" si="21"/>
        <v>87.233333333333334</v>
      </c>
      <c r="K207" s="20">
        <f t="shared" si="26"/>
        <v>8.7233333333333345</v>
      </c>
      <c r="L207" s="19" t="s">
        <v>1132</v>
      </c>
      <c r="M207" s="19" t="s">
        <v>405</v>
      </c>
      <c r="N207" s="19">
        <f t="shared" si="22"/>
        <v>69.125</v>
      </c>
      <c r="O207" s="19">
        <f t="shared" si="27"/>
        <v>13.825000000000001</v>
      </c>
      <c r="P207" s="28">
        <v>25</v>
      </c>
      <c r="Q207" s="29">
        <v>0</v>
      </c>
      <c r="R207" s="51">
        <v>0</v>
      </c>
      <c r="S207" s="63">
        <f t="shared" si="23"/>
        <v>0</v>
      </c>
      <c r="T207" s="30">
        <f t="shared" si="24"/>
        <v>25</v>
      </c>
      <c r="U207" s="64" t="s">
        <v>393</v>
      </c>
      <c r="V207" s="31" t="e">
        <f t="shared" si="25"/>
        <v>#VALUE!</v>
      </c>
    </row>
    <row r="208" spans="1:23" ht="34.5">
      <c r="A208" s="19">
        <v>206</v>
      </c>
      <c r="B208" s="33">
        <v>160412</v>
      </c>
      <c r="C208" s="33">
        <v>1222190360</v>
      </c>
      <c r="D208" s="34" t="s">
        <v>325</v>
      </c>
      <c r="E208" s="34" t="s">
        <v>326</v>
      </c>
      <c r="F208" s="34" t="s">
        <v>327</v>
      </c>
      <c r="G208" s="34" t="s">
        <v>39</v>
      </c>
      <c r="H208" s="33"/>
      <c r="I208" s="33"/>
      <c r="J208" s="19" t="e">
        <f t="shared" si="21"/>
        <v>#DIV/0!</v>
      </c>
      <c r="K208" s="20" t="e">
        <f t="shared" si="26"/>
        <v>#DIV/0!</v>
      </c>
      <c r="L208" s="33" t="s">
        <v>1027</v>
      </c>
      <c r="M208" s="33" t="s">
        <v>432</v>
      </c>
      <c r="N208" s="19">
        <f t="shared" si="22"/>
        <v>59.1</v>
      </c>
      <c r="O208" s="19">
        <f t="shared" si="27"/>
        <v>11.82</v>
      </c>
      <c r="P208" s="36">
        <v>0</v>
      </c>
      <c r="Q208" s="37">
        <v>0</v>
      </c>
      <c r="R208" s="51">
        <v>0</v>
      </c>
      <c r="S208" s="63">
        <f t="shared" si="23"/>
        <v>0</v>
      </c>
      <c r="T208" s="30">
        <f t="shared" si="24"/>
        <v>0</v>
      </c>
      <c r="U208" s="65" t="s">
        <v>393</v>
      </c>
      <c r="V208" s="31" t="e">
        <f t="shared" si="25"/>
        <v>#VALUE!</v>
      </c>
    </row>
    <row r="209" spans="1:22" ht="23.25">
      <c r="A209" s="19">
        <v>207</v>
      </c>
      <c r="B209" s="33">
        <v>161754</v>
      </c>
      <c r="C209" s="33">
        <v>1222190361</v>
      </c>
      <c r="D209" s="34" t="s">
        <v>1133</v>
      </c>
      <c r="E209" s="34" t="s">
        <v>772</v>
      </c>
      <c r="F209" s="34" t="s">
        <v>1134</v>
      </c>
      <c r="G209" s="34" t="s">
        <v>52</v>
      </c>
      <c r="H209" s="33" t="s">
        <v>1135</v>
      </c>
      <c r="I209" s="33" t="s">
        <v>378</v>
      </c>
      <c r="J209" s="19">
        <f t="shared" si="21"/>
        <v>75.827586206896555</v>
      </c>
      <c r="K209" s="20">
        <f t="shared" si="26"/>
        <v>7.5827586206896562</v>
      </c>
      <c r="L209" s="33" t="s">
        <v>1136</v>
      </c>
      <c r="M209" s="33" t="s">
        <v>398</v>
      </c>
      <c r="N209" s="19">
        <f t="shared" si="22"/>
        <v>74.291666666666671</v>
      </c>
      <c r="O209" s="19">
        <f t="shared" si="27"/>
        <v>14.858333333333334</v>
      </c>
      <c r="P209" s="36">
        <v>0</v>
      </c>
      <c r="Q209" s="37">
        <v>0</v>
      </c>
      <c r="R209" s="51">
        <v>0</v>
      </c>
      <c r="S209" s="63">
        <f t="shared" si="23"/>
        <v>0</v>
      </c>
      <c r="T209" s="30">
        <f t="shared" si="24"/>
        <v>0</v>
      </c>
      <c r="U209" s="65" t="s">
        <v>393</v>
      </c>
      <c r="V209" s="31" t="e">
        <f t="shared" si="25"/>
        <v>#VALUE!</v>
      </c>
    </row>
    <row r="210" spans="1:22" ht="23.25">
      <c r="A210" s="19">
        <v>208</v>
      </c>
      <c r="B210" s="19">
        <v>163618</v>
      </c>
      <c r="C210" s="19">
        <v>1222190362</v>
      </c>
      <c r="D210" s="20" t="s">
        <v>1137</v>
      </c>
      <c r="E210" s="20" t="s">
        <v>1138</v>
      </c>
      <c r="F210" s="20" t="s">
        <v>1139</v>
      </c>
      <c r="G210" s="20" t="s">
        <v>52</v>
      </c>
      <c r="H210" s="19" t="s">
        <v>1140</v>
      </c>
      <c r="I210" s="19" t="s">
        <v>377</v>
      </c>
      <c r="J210" s="19">
        <f t="shared" si="21"/>
        <v>68.551724137931032</v>
      </c>
      <c r="K210" s="20">
        <f t="shared" si="26"/>
        <v>6.8551724137931034</v>
      </c>
      <c r="L210" s="19" t="s">
        <v>1141</v>
      </c>
      <c r="M210" s="19" t="s">
        <v>432</v>
      </c>
      <c r="N210" s="19">
        <f t="shared" si="22"/>
        <v>71.099999999999994</v>
      </c>
      <c r="O210" s="19">
        <f t="shared" si="27"/>
        <v>14.219999999999999</v>
      </c>
      <c r="P210" s="28">
        <v>25</v>
      </c>
      <c r="Q210" s="29">
        <v>5</v>
      </c>
      <c r="R210" s="51" t="s">
        <v>48</v>
      </c>
      <c r="S210" s="63">
        <f t="shared" si="23"/>
        <v>22.801500000000001</v>
      </c>
      <c r="T210" s="30">
        <f t="shared" si="24"/>
        <v>25</v>
      </c>
      <c r="U210" s="64" t="s">
        <v>393</v>
      </c>
      <c r="V210" s="31" t="e">
        <f t="shared" si="25"/>
        <v>#VALUE!</v>
      </c>
    </row>
    <row r="211" spans="1:22" ht="23.25">
      <c r="A211" s="19">
        <v>209</v>
      </c>
      <c r="B211" s="33">
        <v>164333</v>
      </c>
      <c r="C211" s="33">
        <v>1222190363</v>
      </c>
      <c r="D211" s="34" t="s">
        <v>1142</v>
      </c>
      <c r="E211" s="34" t="s">
        <v>908</v>
      </c>
      <c r="F211" s="34" t="s">
        <v>1045</v>
      </c>
      <c r="G211" s="34" t="s">
        <v>52</v>
      </c>
      <c r="H211" s="33" t="s">
        <v>613</v>
      </c>
      <c r="I211" s="33" t="s">
        <v>378</v>
      </c>
      <c r="J211" s="19">
        <f t="shared" si="21"/>
        <v>61.586206896551722</v>
      </c>
      <c r="K211" s="20">
        <f t="shared" si="26"/>
        <v>6.158620689655173</v>
      </c>
      <c r="L211" s="33" t="s">
        <v>1143</v>
      </c>
      <c r="M211" s="33" t="s">
        <v>380</v>
      </c>
      <c r="N211" s="19">
        <f t="shared" si="22"/>
        <v>60.65</v>
      </c>
      <c r="O211" s="19">
        <f t="shared" si="27"/>
        <v>12.13</v>
      </c>
      <c r="P211" s="28">
        <v>25</v>
      </c>
      <c r="Q211" s="37">
        <v>0</v>
      </c>
      <c r="R211" s="51">
        <v>0</v>
      </c>
      <c r="S211" s="63">
        <f t="shared" si="23"/>
        <v>0</v>
      </c>
      <c r="T211" s="30">
        <f t="shared" si="24"/>
        <v>25</v>
      </c>
      <c r="U211" s="64">
        <v>5.8571428571428568</v>
      </c>
      <c r="V211" s="31">
        <f t="shared" si="25"/>
        <v>49.14576354679803</v>
      </c>
    </row>
    <row r="212" spans="1:22" ht="23.25">
      <c r="A212" s="19">
        <v>210</v>
      </c>
      <c r="B212" s="33">
        <v>164844</v>
      </c>
      <c r="C212" s="33">
        <v>1222190365</v>
      </c>
      <c r="D212" s="34" t="s">
        <v>1144</v>
      </c>
      <c r="E212" s="34" t="s">
        <v>1145</v>
      </c>
      <c r="F212" s="34" t="s">
        <v>1146</v>
      </c>
      <c r="G212" s="34" t="s">
        <v>52</v>
      </c>
      <c r="H212" s="33" t="s">
        <v>758</v>
      </c>
      <c r="I212" s="33" t="s">
        <v>425</v>
      </c>
      <c r="J212" s="19">
        <f t="shared" si="21"/>
        <v>70.583333333333329</v>
      </c>
      <c r="K212" s="20">
        <f t="shared" si="26"/>
        <v>7.0583333333333336</v>
      </c>
      <c r="L212" s="33" t="s">
        <v>1147</v>
      </c>
      <c r="M212" s="33" t="s">
        <v>958</v>
      </c>
      <c r="N212" s="19">
        <f t="shared" si="22"/>
        <v>64.857142857142861</v>
      </c>
      <c r="O212" s="19">
        <f t="shared" si="27"/>
        <v>12.971428571428573</v>
      </c>
      <c r="P212" s="28">
        <v>25</v>
      </c>
      <c r="Q212" s="37">
        <v>0</v>
      </c>
      <c r="R212" s="51">
        <v>0</v>
      </c>
      <c r="S212" s="63">
        <f t="shared" si="23"/>
        <v>0</v>
      </c>
      <c r="T212" s="30">
        <f t="shared" si="24"/>
        <v>25</v>
      </c>
      <c r="U212" s="64">
        <v>5.7142857142857144</v>
      </c>
      <c r="V212" s="31">
        <f t="shared" si="25"/>
        <v>50.74404761904762</v>
      </c>
    </row>
    <row r="213" spans="1:22" ht="23.25">
      <c r="A213" s="19">
        <v>211</v>
      </c>
      <c r="B213" s="19">
        <v>164897</v>
      </c>
      <c r="C213" s="19">
        <v>1222190366</v>
      </c>
      <c r="D213" s="20" t="s">
        <v>43</v>
      </c>
      <c r="E213" s="20" t="s">
        <v>1148</v>
      </c>
      <c r="F213" s="20" t="s">
        <v>666</v>
      </c>
      <c r="G213" s="20" t="s">
        <v>52</v>
      </c>
      <c r="H213" s="19" t="s">
        <v>1149</v>
      </c>
      <c r="I213" s="19" t="s">
        <v>425</v>
      </c>
      <c r="J213" s="19">
        <f t="shared" si="21"/>
        <v>68.25</v>
      </c>
      <c r="K213" s="20">
        <f t="shared" si="26"/>
        <v>6.8250000000000002</v>
      </c>
      <c r="L213" s="19" t="s">
        <v>1150</v>
      </c>
      <c r="M213" s="19" t="s">
        <v>380</v>
      </c>
      <c r="N213" s="19">
        <f t="shared" si="22"/>
        <v>75.400000000000006</v>
      </c>
      <c r="O213" s="19">
        <f t="shared" si="27"/>
        <v>15.080000000000002</v>
      </c>
      <c r="P213" s="28">
        <v>0</v>
      </c>
      <c r="Q213" s="29">
        <v>5</v>
      </c>
      <c r="R213" s="51">
        <v>0</v>
      </c>
      <c r="S213" s="63">
        <f t="shared" si="23"/>
        <v>0</v>
      </c>
      <c r="T213" s="30">
        <f t="shared" si="24"/>
        <v>5</v>
      </c>
      <c r="U213" s="64" t="s">
        <v>393</v>
      </c>
      <c r="V213" s="31" t="e">
        <f t="shared" si="25"/>
        <v>#VALUE!</v>
      </c>
    </row>
    <row r="214" spans="1:22" ht="23.25">
      <c r="A214" s="19">
        <v>212</v>
      </c>
      <c r="B214" s="19">
        <v>165112</v>
      </c>
      <c r="C214" s="19">
        <v>1222190367</v>
      </c>
      <c r="D214" s="20" t="s">
        <v>1151</v>
      </c>
      <c r="E214" s="20" t="s">
        <v>1152</v>
      </c>
      <c r="F214" s="20" t="s">
        <v>1153</v>
      </c>
      <c r="G214" s="20" t="s">
        <v>23</v>
      </c>
      <c r="H214" s="19" t="s">
        <v>1154</v>
      </c>
      <c r="I214" s="19" t="s">
        <v>378</v>
      </c>
      <c r="J214" s="19">
        <f t="shared" si="21"/>
        <v>83.620689655172413</v>
      </c>
      <c r="K214" s="20">
        <f t="shared" si="26"/>
        <v>8.362068965517242</v>
      </c>
      <c r="L214" s="19" t="s">
        <v>1155</v>
      </c>
      <c r="M214" s="19" t="s">
        <v>380</v>
      </c>
      <c r="N214" s="19">
        <f t="shared" si="22"/>
        <v>79.099999999999994</v>
      </c>
      <c r="O214" s="19">
        <f t="shared" si="27"/>
        <v>15.82</v>
      </c>
      <c r="P214" s="28">
        <v>0</v>
      </c>
      <c r="Q214" s="29">
        <v>0</v>
      </c>
      <c r="R214" s="51">
        <v>0</v>
      </c>
      <c r="S214" s="63">
        <f t="shared" si="23"/>
        <v>0</v>
      </c>
      <c r="T214" s="30">
        <f t="shared" si="24"/>
        <v>0</v>
      </c>
      <c r="U214" s="64" t="s">
        <v>393</v>
      </c>
      <c r="V214" s="31" t="e">
        <f t="shared" si="25"/>
        <v>#VALUE!</v>
      </c>
    </row>
    <row r="215" spans="1:22" ht="23.25">
      <c r="A215" s="19">
        <v>213</v>
      </c>
      <c r="B215" s="33">
        <v>175263</v>
      </c>
      <c r="C215" s="33">
        <v>1222190369</v>
      </c>
      <c r="D215" s="34" t="s">
        <v>1156</v>
      </c>
      <c r="E215" s="34" t="s">
        <v>1157</v>
      </c>
      <c r="F215" s="34" t="s">
        <v>1158</v>
      </c>
      <c r="G215" s="34" t="s">
        <v>140</v>
      </c>
      <c r="H215" s="33" t="s">
        <v>1159</v>
      </c>
      <c r="I215" s="33" t="s">
        <v>378</v>
      </c>
      <c r="J215" s="19">
        <f t="shared" si="21"/>
        <v>80.931034482758619</v>
      </c>
      <c r="K215" s="20">
        <f t="shared" si="26"/>
        <v>8.0931034482758619</v>
      </c>
      <c r="L215" s="33" t="s">
        <v>1160</v>
      </c>
      <c r="M215" s="33" t="s">
        <v>398</v>
      </c>
      <c r="N215" s="19">
        <f t="shared" si="22"/>
        <v>79.875</v>
      </c>
      <c r="O215" s="19">
        <f t="shared" si="27"/>
        <v>15.975000000000001</v>
      </c>
      <c r="P215" s="36">
        <v>25</v>
      </c>
      <c r="Q215" s="37">
        <v>0</v>
      </c>
      <c r="R215" s="51">
        <v>0</v>
      </c>
      <c r="S215" s="63">
        <f t="shared" si="23"/>
        <v>0</v>
      </c>
      <c r="T215" s="30">
        <f t="shared" si="24"/>
        <v>25</v>
      </c>
      <c r="U215" s="65" t="s">
        <v>393</v>
      </c>
      <c r="V215" s="31" t="e">
        <f t="shared" si="25"/>
        <v>#VALUE!</v>
      </c>
    </row>
    <row r="216" spans="1:22" ht="23.25">
      <c r="A216" s="19">
        <v>214</v>
      </c>
      <c r="B216" s="33">
        <v>175267</v>
      </c>
      <c r="C216" s="33">
        <v>1222190370</v>
      </c>
      <c r="D216" s="34" t="s">
        <v>329</v>
      </c>
      <c r="E216" s="34" t="s">
        <v>330</v>
      </c>
      <c r="F216" s="34" t="s">
        <v>209</v>
      </c>
      <c r="G216" s="34" t="s">
        <v>28</v>
      </c>
      <c r="H216" s="33" t="s">
        <v>1161</v>
      </c>
      <c r="I216" s="33" t="s">
        <v>378</v>
      </c>
      <c r="J216" s="19">
        <f t="shared" si="21"/>
        <v>75.034482758620683</v>
      </c>
      <c r="K216" s="20">
        <f t="shared" si="26"/>
        <v>7.5034482758620689</v>
      </c>
      <c r="L216" s="33" t="s">
        <v>1162</v>
      </c>
      <c r="M216" s="33" t="s">
        <v>392</v>
      </c>
      <c r="N216" s="19">
        <f t="shared" si="22"/>
        <v>83.800000000000011</v>
      </c>
      <c r="O216" s="19">
        <f t="shared" si="27"/>
        <v>16.760000000000002</v>
      </c>
      <c r="P216" s="36">
        <v>0</v>
      </c>
      <c r="Q216" s="37">
        <v>0</v>
      </c>
      <c r="R216" s="51" t="s">
        <v>59</v>
      </c>
      <c r="S216" s="63">
        <f t="shared" si="23"/>
        <v>23.400000000000002</v>
      </c>
      <c r="T216" s="30">
        <f t="shared" si="24"/>
        <v>23.400000000000002</v>
      </c>
      <c r="U216" s="65" t="s">
        <v>393</v>
      </c>
      <c r="V216" s="31" t="e">
        <f t="shared" si="25"/>
        <v>#VALUE!</v>
      </c>
    </row>
    <row r="217" spans="1:22" ht="23.25">
      <c r="A217" s="19">
        <v>215</v>
      </c>
      <c r="B217" s="19">
        <v>175605</v>
      </c>
      <c r="C217" s="19">
        <v>1222190374</v>
      </c>
      <c r="D217" s="20" t="s">
        <v>1163</v>
      </c>
      <c r="E217" s="20" t="s">
        <v>1164</v>
      </c>
      <c r="F217" s="20" t="s">
        <v>1165</v>
      </c>
      <c r="G217" s="20" t="s">
        <v>23</v>
      </c>
      <c r="H217" s="19" t="s">
        <v>1166</v>
      </c>
      <c r="I217" s="19" t="s">
        <v>425</v>
      </c>
      <c r="J217" s="19">
        <f t="shared" si="21"/>
        <v>55.25</v>
      </c>
      <c r="K217" s="20">
        <f t="shared" si="26"/>
        <v>5.5250000000000004</v>
      </c>
      <c r="L217" s="19" t="s">
        <v>1167</v>
      </c>
      <c r="M217" s="19" t="s">
        <v>398</v>
      </c>
      <c r="N217" s="19">
        <f t="shared" si="22"/>
        <v>55</v>
      </c>
      <c r="O217" s="19">
        <f t="shared" si="27"/>
        <v>11</v>
      </c>
      <c r="P217" s="28">
        <v>25</v>
      </c>
      <c r="Q217" s="29">
        <v>0</v>
      </c>
      <c r="R217" s="51">
        <v>0</v>
      </c>
      <c r="S217" s="63">
        <f t="shared" si="23"/>
        <v>0</v>
      </c>
      <c r="T217" s="30">
        <f t="shared" si="24"/>
        <v>25</v>
      </c>
      <c r="U217" s="64" t="s">
        <v>393</v>
      </c>
      <c r="V217" s="31" t="e">
        <f t="shared" si="25"/>
        <v>#VALUE!</v>
      </c>
    </row>
    <row r="218" spans="1:22" ht="23.25">
      <c r="A218" s="19">
        <v>216</v>
      </c>
      <c r="B218" s="19">
        <v>175894</v>
      </c>
      <c r="C218" s="19">
        <v>1222190377</v>
      </c>
      <c r="D218" s="20" t="s">
        <v>1168</v>
      </c>
      <c r="E218" s="20" t="s">
        <v>1169</v>
      </c>
      <c r="F218" s="20" t="s">
        <v>828</v>
      </c>
      <c r="G218" s="20" t="s">
        <v>90</v>
      </c>
      <c r="H218" s="19" t="s">
        <v>1086</v>
      </c>
      <c r="I218" s="19" t="s">
        <v>378</v>
      </c>
      <c r="J218" s="19">
        <f t="shared" si="21"/>
        <v>69.241379310344826</v>
      </c>
      <c r="K218" s="20">
        <f t="shared" si="26"/>
        <v>6.9241379310344833</v>
      </c>
      <c r="L218" s="19" t="s">
        <v>1170</v>
      </c>
      <c r="M218" s="19" t="s">
        <v>380</v>
      </c>
      <c r="N218" s="19">
        <f t="shared" si="22"/>
        <v>69.2</v>
      </c>
      <c r="O218" s="19">
        <f t="shared" si="27"/>
        <v>13.840000000000002</v>
      </c>
      <c r="P218" s="28">
        <v>0</v>
      </c>
      <c r="Q218" s="29">
        <v>0</v>
      </c>
      <c r="R218" s="51">
        <v>0</v>
      </c>
      <c r="S218" s="63">
        <f t="shared" si="23"/>
        <v>0</v>
      </c>
      <c r="T218" s="30">
        <f t="shared" si="24"/>
        <v>0</v>
      </c>
      <c r="U218" s="64" t="s">
        <v>393</v>
      </c>
      <c r="V218" s="31" t="e">
        <f t="shared" si="25"/>
        <v>#VALUE!</v>
      </c>
    </row>
    <row r="219" spans="1:22" ht="23.25">
      <c r="A219" s="19">
        <v>217</v>
      </c>
      <c r="B219" s="33">
        <v>175914</v>
      </c>
      <c r="C219" s="33">
        <v>1222190378</v>
      </c>
      <c r="D219" s="34" t="s">
        <v>1171</v>
      </c>
      <c r="E219" s="34" t="s">
        <v>1172</v>
      </c>
      <c r="F219" s="34" t="s">
        <v>1173</v>
      </c>
      <c r="G219" s="34" t="s">
        <v>28</v>
      </c>
      <c r="H219" s="33" t="s">
        <v>1174</v>
      </c>
      <c r="I219" s="33" t="s">
        <v>1175</v>
      </c>
      <c r="J219" s="19">
        <f t="shared" si="21"/>
        <v>76.385542168674704</v>
      </c>
      <c r="K219" s="20">
        <f t="shared" si="26"/>
        <v>7.6385542168674707</v>
      </c>
      <c r="L219" s="33" t="s">
        <v>1176</v>
      </c>
      <c r="M219" s="33" t="s">
        <v>392</v>
      </c>
      <c r="N219" s="19">
        <f t="shared" si="22"/>
        <v>82.3</v>
      </c>
      <c r="O219" s="19">
        <f t="shared" si="27"/>
        <v>16.46</v>
      </c>
      <c r="P219" s="36">
        <v>0</v>
      </c>
      <c r="Q219" s="37">
        <v>0</v>
      </c>
      <c r="R219" s="51" t="s">
        <v>48</v>
      </c>
      <c r="S219" s="63">
        <f t="shared" si="23"/>
        <v>22.801500000000001</v>
      </c>
      <c r="T219" s="30">
        <f t="shared" si="24"/>
        <v>22.801500000000001</v>
      </c>
      <c r="U219" s="65" t="s">
        <v>393</v>
      </c>
      <c r="V219" s="31" t="e">
        <f t="shared" si="25"/>
        <v>#VALUE!</v>
      </c>
    </row>
    <row r="220" spans="1:22" ht="23.25">
      <c r="A220" s="19">
        <v>218</v>
      </c>
      <c r="B220" s="19">
        <v>175952</v>
      </c>
      <c r="C220" s="19">
        <v>1222190379</v>
      </c>
      <c r="D220" s="20" t="s">
        <v>331</v>
      </c>
      <c r="E220" s="20" t="s">
        <v>332</v>
      </c>
      <c r="F220" s="20" t="s">
        <v>333</v>
      </c>
      <c r="G220" s="20" t="s">
        <v>23</v>
      </c>
      <c r="H220" s="19" t="s">
        <v>1177</v>
      </c>
      <c r="I220" s="19" t="s">
        <v>375</v>
      </c>
      <c r="J220" s="19">
        <f t="shared" si="21"/>
        <v>69.714285714285708</v>
      </c>
      <c r="K220" s="20">
        <f t="shared" si="26"/>
        <v>6.9714285714285715</v>
      </c>
      <c r="L220" s="19" t="s">
        <v>1178</v>
      </c>
      <c r="M220" s="19" t="s">
        <v>380</v>
      </c>
      <c r="N220" s="19">
        <f t="shared" si="22"/>
        <v>61.45</v>
      </c>
      <c r="O220" s="19">
        <f t="shared" si="27"/>
        <v>12.290000000000001</v>
      </c>
      <c r="P220" s="28">
        <v>25</v>
      </c>
      <c r="Q220" s="29">
        <v>0</v>
      </c>
      <c r="R220" s="51">
        <v>0</v>
      </c>
      <c r="S220" s="63">
        <f t="shared" si="23"/>
        <v>0</v>
      </c>
      <c r="T220" s="30">
        <f t="shared" si="24"/>
        <v>25</v>
      </c>
      <c r="U220" s="64" t="s">
        <v>393</v>
      </c>
      <c r="V220" s="31" t="e">
        <f t="shared" si="25"/>
        <v>#VALUE!</v>
      </c>
    </row>
    <row r="221" spans="1:22" ht="23.25">
      <c r="A221" s="19">
        <v>219</v>
      </c>
      <c r="B221" s="19">
        <v>175963</v>
      </c>
      <c r="C221" s="19">
        <v>1222190380</v>
      </c>
      <c r="D221" s="20" t="s">
        <v>1179</v>
      </c>
      <c r="E221" s="20" t="s">
        <v>1180</v>
      </c>
      <c r="F221" s="20" t="s">
        <v>1181</v>
      </c>
      <c r="G221" s="20" t="s">
        <v>90</v>
      </c>
      <c r="H221" s="19" t="s">
        <v>1182</v>
      </c>
      <c r="I221" s="19" t="s">
        <v>378</v>
      </c>
      <c r="J221" s="19">
        <f t="shared" si="21"/>
        <v>64.172413793103445</v>
      </c>
      <c r="K221" s="20">
        <f t="shared" si="26"/>
        <v>6.4172413793103447</v>
      </c>
      <c r="L221" s="19" t="s">
        <v>1183</v>
      </c>
      <c r="M221" s="19" t="s">
        <v>398</v>
      </c>
      <c r="N221" s="19">
        <f t="shared" si="22"/>
        <v>59.083333333333336</v>
      </c>
      <c r="O221" s="19">
        <f t="shared" si="27"/>
        <v>11.816666666666668</v>
      </c>
      <c r="P221" s="28">
        <v>25</v>
      </c>
      <c r="Q221" s="29">
        <v>0</v>
      </c>
      <c r="R221" s="51">
        <v>0</v>
      </c>
      <c r="S221" s="63">
        <f t="shared" si="23"/>
        <v>0</v>
      </c>
      <c r="T221" s="30">
        <f t="shared" si="24"/>
        <v>25</v>
      </c>
      <c r="U221" s="64" t="s">
        <v>393</v>
      </c>
      <c r="V221" s="31" t="e">
        <f t="shared" si="25"/>
        <v>#VALUE!</v>
      </c>
    </row>
    <row r="222" spans="1:22" ht="23.25">
      <c r="A222" s="19">
        <v>220</v>
      </c>
      <c r="B222" s="33">
        <v>176015</v>
      </c>
      <c r="C222" s="33">
        <v>1222190384</v>
      </c>
      <c r="D222" s="34" t="s">
        <v>1184</v>
      </c>
      <c r="E222" s="34" t="s">
        <v>1185</v>
      </c>
      <c r="F222" s="34" t="s">
        <v>1186</v>
      </c>
      <c r="G222" s="34" t="s">
        <v>52</v>
      </c>
      <c r="H222" s="33" t="s">
        <v>1187</v>
      </c>
      <c r="I222" s="33" t="s">
        <v>425</v>
      </c>
      <c r="J222" s="19">
        <f t="shared" si="21"/>
        <v>64.083333333333329</v>
      </c>
      <c r="K222" s="20">
        <f t="shared" si="26"/>
        <v>6.4083333333333332</v>
      </c>
      <c r="L222" s="33" t="s">
        <v>1188</v>
      </c>
      <c r="M222" s="33" t="s">
        <v>432</v>
      </c>
      <c r="N222" s="19">
        <f t="shared" si="22"/>
        <v>60</v>
      </c>
      <c r="O222" s="19">
        <f t="shared" si="27"/>
        <v>12</v>
      </c>
      <c r="P222" s="28">
        <v>25</v>
      </c>
      <c r="Q222" s="37">
        <v>0</v>
      </c>
      <c r="R222" s="51">
        <v>0</v>
      </c>
      <c r="S222" s="63">
        <f t="shared" si="23"/>
        <v>0</v>
      </c>
      <c r="T222" s="30">
        <f t="shared" si="24"/>
        <v>25</v>
      </c>
      <c r="U222" s="65" t="s">
        <v>393</v>
      </c>
      <c r="V222" s="31" t="e">
        <f t="shared" si="25"/>
        <v>#VALUE!</v>
      </c>
    </row>
    <row r="223" spans="1:22" ht="23.25">
      <c r="A223" s="19">
        <v>221</v>
      </c>
      <c r="B223" s="33">
        <v>235998</v>
      </c>
      <c r="C223" s="33">
        <v>1222190386</v>
      </c>
      <c r="D223" s="34" t="s">
        <v>1189</v>
      </c>
      <c r="E223" s="34" t="s">
        <v>1190</v>
      </c>
      <c r="F223" s="34" t="s">
        <v>1191</v>
      </c>
      <c r="G223" s="34" t="s">
        <v>52</v>
      </c>
      <c r="H223" s="33" t="s">
        <v>721</v>
      </c>
      <c r="I223" s="33" t="s">
        <v>380</v>
      </c>
      <c r="J223" s="19">
        <f t="shared" si="21"/>
        <v>67.650000000000006</v>
      </c>
      <c r="K223" s="20">
        <f t="shared" si="26"/>
        <v>6.7650000000000006</v>
      </c>
      <c r="L223" s="33" t="s">
        <v>692</v>
      </c>
      <c r="M223" s="33" t="s">
        <v>380</v>
      </c>
      <c r="N223" s="19">
        <f t="shared" si="22"/>
        <v>63.35</v>
      </c>
      <c r="O223" s="19">
        <f t="shared" si="27"/>
        <v>12.670000000000002</v>
      </c>
      <c r="P223" s="28">
        <v>25</v>
      </c>
      <c r="Q223" s="37">
        <v>0</v>
      </c>
      <c r="R223" s="51">
        <v>0</v>
      </c>
      <c r="S223" s="63">
        <f t="shared" si="23"/>
        <v>0</v>
      </c>
      <c r="T223" s="30">
        <f t="shared" si="24"/>
        <v>25</v>
      </c>
      <c r="U223" s="65" t="s">
        <v>393</v>
      </c>
      <c r="V223" s="31" t="e">
        <f t="shared" si="25"/>
        <v>#VALUE!</v>
      </c>
    </row>
    <row r="224" spans="1:22" ht="23.25">
      <c r="A224" s="19">
        <v>222</v>
      </c>
      <c r="B224" s="19">
        <v>236015</v>
      </c>
      <c r="C224" s="19">
        <v>1222190387</v>
      </c>
      <c r="D224" s="20" t="s">
        <v>335</v>
      </c>
      <c r="E224" s="20" t="s">
        <v>336</v>
      </c>
      <c r="F224" s="20" t="s">
        <v>337</v>
      </c>
      <c r="G224" s="20" t="s">
        <v>140</v>
      </c>
      <c r="H224" s="19" t="s">
        <v>1192</v>
      </c>
      <c r="I224" s="19" t="s">
        <v>425</v>
      </c>
      <c r="J224" s="19">
        <f t="shared" si="21"/>
        <v>76.166666666666671</v>
      </c>
      <c r="K224" s="20">
        <f t="shared" si="26"/>
        <v>7.6166666666666671</v>
      </c>
      <c r="L224" s="19" t="s">
        <v>1193</v>
      </c>
      <c r="M224" s="19" t="s">
        <v>380</v>
      </c>
      <c r="N224" s="19">
        <f t="shared" si="22"/>
        <v>76.45</v>
      </c>
      <c r="O224" s="19">
        <f t="shared" si="27"/>
        <v>15.290000000000001</v>
      </c>
      <c r="P224" s="28">
        <v>0</v>
      </c>
      <c r="Q224" s="29">
        <v>0</v>
      </c>
      <c r="R224" s="51" t="s">
        <v>59</v>
      </c>
      <c r="S224" s="63">
        <f t="shared" si="23"/>
        <v>23.400000000000002</v>
      </c>
      <c r="T224" s="30">
        <f t="shared" si="24"/>
        <v>23.400000000000002</v>
      </c>
      <c r="U224" s="64" t="s">
        <v>393</v>
      </c>
      <c r="V224" s="31" t="e">
        <f t="shared" si="25"/>
        <v>#VALUE!</v>
      </c>
    </row>
    <row r="225" spans="1:22" ht="23.25">
      <c r="A225" s="19">
        <v>223</v>
      </c>
      <c r="B225" s="19">
        <v>236023</v>
      </c>
      <c r="C225" s="19">
        <v>1222190388</v>
      </c>
      <c r="D225" s="20" t="s">
        <v>340</v>
      </c>
      <c r="E225" s="20" t="s">
        <v>341</v>
      </c>
      <c r="F225" s="20" t="s">
        <v>200</v>
      </c>
      <c r="G225" s="20" t="s">
        <v>39</v>
      </c>
      <c r="H225" s="19" t="s">
        <v>1194</v>
      </c>
      <c r="I225" s="19" t="s">
        <v>462</v>
      </c>
      <c r="J225" s="19">
        <f t="shared" si="21"/>
        <v>60.111111111111114</v>
      </c>
      <c r="K225" s="20">
        <f t="shared" si="26"/>
        <v>6.011111111111112</v>
      </c>
      <c r="L225" s="19" t="s">
        <v>1195</v>
      </c>
      <c r="M225" s="19" t="s">
        <v>1196</v>
      </c>
      <c r="N225" s="19">
        <f t="shared" si="22"/>
        <v>76.5</v>
      </c>
      <c r="O225" s="19">
        <f t="shared" si="27"/>
        <v>15.3</v>
      </c>
      <c r="P225" s="28"/>
      <c r="Q225" s="29"/>
      <c r="R225" s="51" t="s">
        <v>160</v>
      </c>
      <c r="S225" s="63">
        <f t="shared" si="23"/>
        <v>23.9985</v>
      </c>
      <c r="T225" s="30">
        <f t="shared" si="24"/>
        <v>23.9985</v>
      </c>
      <c r="U225" s="64" t="s">
        <v>393</v>
      </c>
      <c r="V225" s="31" t="e">
        <f t="shared" si="25"/>
        <v>#VALUE!</v>
      </c>
    </row>
    <row r="226" spans="1:22" ht="23.25">
      <c r="A226" s="19">
        <v>224</v>
      </c>
      <c r="B226" s="19">
        <v>236024</v>
      </c>
      <c r="C226" s="19">
        <v>1222190389</v>
      </c>
      <c r="D226" s="20" t="s">
        <v>1197</v>
      </c>
      <c r="E226" s="20" t="s">
        <v>1198</v>
      </c>
      <c r="F226" s="20" t="s">
        <v>22</v>
      </c>
      <c r="G226" s="20" t="s">
        <v>52</v>
      </c>
      <c r="H226" s="19" t="s">
        <v>1159</v>
      </c>
      <c r="I226" s="19" t="s">
        <v>378</v>
      </c>
      <c r="J226" s="19">
        <f t="shared" si="21"/>
        <v>80.931034482758619</v>
      </c>
      <c r="K226" s="20">
        <f t="shared" si="26"/>
        <v>8.0931034482758619</v>
      </c>
      <c r="L226" s="19" t="s">
        <v>798</v>
      </c>
      <c r="M226" s="19" t="s">
        <v>398</v>
      </c>
      <c r="N226" s="19">
        <f t="shared" si="22"/>
        <v>78.291666666666671</v>
      </c>
      <c r="O226" s="19">
        <f t="shared" si="27"/>
        <v>15.658333333333335</v>
      </c>
      <c r="P226" s="28">
        <v>25</v>
      </c>
      <c r="Q226" s="29">
        <v>0</v>
      </c>
      <c r="R226" s="51">
        <v>0</v>
      </c>
      <c r="S226" s="63">
        <f t="shared" si="23"/>
        <v>0</v>
      </c>
      <c r="T226" s="30">
        <f t="shared" si="24"/>
        <v>25</v>
      </c>
      <c r="U226" s="64" t="s">
        <v>393</v>
      </c>
      <c r="V226" s="31" t="e">
        <f t="shared" si="25"/>
        <v>#VALUE!</v>
      </c>
    </row>
    <row r="228" spans="1:22" s="54" customFormat="1" ht="129.75" customHeight="1">
      <c r="A228" s="68" t="s">
        <v>1222</v>
      </c>
      <c r="B228" s="68"/>
      <c r="C228" s="68"/>
      <c r="D228" s="68"/>
      <c r="E228" s="68"/>
      <c r="F228" s="68"/>
      <c r="G228" s="68"/>
      <c r="H228" s="68"/>
      <c r="I228" s="68"/>
      <c r="J228" s="68"/>
      <c r="K228" s="68"/>
      <c r="L228" s="68"/>
      <c r="M228" s="68"/>
      <c r="N228" s="68"/>
      <c r="O228" s="68"/>
      <c r="P228" s="68"/>
      <c r="Q228" s="68"/>
      <c r="R228" s="68"/>
      <c r="S228" s="68"/>
      <c r="T228" s="68"/>
      <c r="U228" s="68"/>
      <c r="V228" s="68"/>
    </row>
    <row r="229" spans="1:22" s="54" customFormat="1" ht="23.25" customHeight="1">
      <c r="A229" s="70" t="s">
        <v>1203</v>
      </c>
      <c r="B229" s="70"/>
      <c r="C229" s="70"/>
      <c r="D229" s="70"/>
      <c r="E229" s="70"/>
      <c r="F229" s="70"/>
      <c r="G229" s="70"/>
      <c r="H229" s="70"/>
      <c r="I229" s="70"/>
      <c r="J229" s="70"/>
      <c r="K229" s="70"/>
      <c r="L229" s="70"/>
      <c r="M229" s="70"/>
      <c r="N229" s="70"/>
      <c r="O229" s="70"/>
      <c r="P229" s="70"/>
      <c r="Q229" s="70"/>
      <c r="R229" s="70"/>
      <c r="S229" s="70"/>
      <c r="T229" s="70"/>
      <c r="U229" s="70"/>
      <c r="V229" s="70"/>
    </row>
  </sheetData>
  <mergeCells count="3">
    <mergeCell ref="A228:V228"/>
    <mergeCell ref="A229:V229"/>
    <mergeCell ref="A1:V1"/>
  </mergeCells>
  <conditionalFormatting sqref="C3:C226">
    <cfRule type="duplicateValues" dxfId="6" priority="3"/>
  </conditionalFormatting>
  <conditionalFormatting sqref="C203">
    <cfRule type="duplicateValues" dxfId="5" priority="2"/>
  </conditionalFormatting>
  <conditionalFormatting sqref="C91">
    <cfRule type="duplicateValues" dxfId="4" priority="1"/>
  </conditionalFormatting>
  <pageMargins left="0.7" right="0.7" top="0.75" bottom="0.75" header="0.3" footer="0.3"/>
  <pageSetup scale="90" orientation="landscape" verticalDpi="0" r:id="rId1"/>
</worksheet>
</file>

<file path=xl/worksheets/sheet15.xml><?xml version="1.0" encoding="utf-8"?>
<worksheet xmlns="http://schemas.openxmlformats.org/spreadsheetml/2006/main" xmlns:r="http://schemas.openxmlformats.org/officeDocument/2006/relationships">
  <dimension ref="A1:W28"/>
  <sheetViews>
    <sheetView topLeftCell="A18" workbookViewId="0">
      <selection activeCell="A27" sqref="A27:W27"/>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1" width="4" style="1" customWidth="1"/>
    <col min="12" max="12" width="5" style="1" customWidth="1"/>
    <col min="13" max="13" width="3.85546875" style="1" customWidth="1"/>
    <col min="14" max="14" width="4.28515625" style="1" customWidth="1"/>
    <col min="15" max="15" width="4.42578125" style="1" customWidth="1"/>
    <col min="16" max="16" width="4.140625" style="1" customWidth="1"/>
    <col min="17" max="17" width="4.85546875" style="1" customWidth="1"/>
    <col min="18" max="18" width="5.85546875" style="1" customWidth="1"/>
    <col min="19" max="19" width="4.85546875" style="1" customWidth="1"/>
    <col min="20" max="20" width="3.85546875" style="1" customWidth="1"/>
    <col min="21" max="21" width="5.42578125" style="53" customWidth="1"/>
    <col min="22" max="22" width="5.7109375" style="1" customWidth="1"/>
    <col min="23" max="23" width="6.28515625" style="1" customWidth="1"/>
    <col min="24" max="16384" width="9.140625" style="1"/>
  </cols>
  <sheetData>
    <row r="1" spans="1:23" s="54" customFormat="1" ht="45.75" customHeight="1">
      <c r="A1" s="66" t="s">
        <v>1207</v>
      </c>
      <c r="B1" s="66"/>
      <c r="C1" s="66"/>
      <c r="D1" s="66"/>
      <c r="E1" s="66"/>
      <c r="F1" s="66"/>
      <c r="G1" s="66"/>
      <c r="H1" s="66"/>
      <c r="I1" s="66"/>
      <c r="J1" s="66"/>
      <c r="K1" s="66"/>
      <c r="L1" s="66"/>
      <c r="M1" s="66"/>
      <c r="N1" s="66"/>
      <c r="O1" s="66"/>
      <c r="P1" s="66"/>
      <c r="Q1" s="66"/>
      <c r="R1" s="66"/>
      <c r="S1" s="66"/>
      <c r="T1" s="66"/>
      <c r="U1" s="66"/>
      <c r="V1" s="66"/>
      <c r="W1" s="66"/>
    </row>
    <row r="2" spans="1:23"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23" t="s">
        <v>1200</v>
      </c>
      <c r="T2" s="50" t="s">
        <v>17</v>
      </c>
      <c r="U2" s="23" t="s">
        <v>365</v>
      </c>
      <c r="V2" s="25" t="s">
        <v>364</v>
      </c>
      <c r="W2" s="25" t="s">
        <v>366</v>
      </c>
    </row>
    <row r="3" spans="1:23" ht="34.5">
      <c r="A3" s="19">
        <v>1</v>
      </c>
      <c r="B3" s="33">
        <v>163988</v>
      </c>
      <c r="C3" s="33">
        <v>1222190021</v>
      </c>
      <c r="D3" s="34" t="s">
        <v>413</v>
      </c>
      <c r="E3" s="34" t="s">
        <v>417</v>
      </c>
      <c r="F3" s="34" t="s">
        <v>418</v>
      </c>
      <c r="G3" s="34" t="s">
        <v>140</v>
      </c>
      <c r="H3" s="33" t="s">
        <v>419</v>
      </c>
      <c r="I3" s="33" t="s">
        <v>375</v>
      </c>
      <c r="J3" s="19">
        <f t="shared" ref="J3:J25" si="0">(H3*100)/I3</f>
        <v>82.063492063492063</v>
      </c>
      <c r="K3" s="20">
        <f t="shared" ref="K3:K25" si="1">0.1*J3</f>
        <v>8.2063492063492074</v>
      </c>
      <c r="L3" s="33" t="s">
        <v>420</v>
      </c>
      <c r="M3" s="33" t="s">
        <v>380</v>
      </c>
      <c r="N3" s="19">
        <f t="shared" ref="N3:N25" si="2">(L3*100)/M3</f>
        <v>85.5</v>
      </c>
      <c r="O3" s="19">
        <f t="shared" ref="O3:O25" si="3">0.2*N3</f>
        <v>17.100000000000001</v>
      </c>
      <c r="P3" s="36">
        <v>0</v>
      </c>
      <c r="Q3" s="37">
        <v>0</v>
      </c>
      <c r="R3" s="51" t="s">
        <v>160</v>
      </c>
      <c r="S3" s="51">
        <f t="shared" ref="S3:S25" si="4">R3*0.45</f>
        <v>23.9985</v>
      </c>
      <c r="T3" s="52">
        <f t="shared" ref="T3:T25" si="5">MAX(P3,Q3,R3,S3)</f>
        <v>23.9985</v>
      </c>
      <c r="U3" s="37">
        <v>5</v>
      </c>
      <c r="V3" s="38">
        <v>5.4285714285714288</v>
      </c>
      <c r="W3" s="31">
        <f t="shared" ref="W3:W25" si="6">K3+O3+T3+U3+V3</f>
        <v>59.733420634920641</v>
      </c>
    </row>
    <row r="4" spans="1:23" ht="23.25">
      <c r="A4" s="19">
        <v>2</v>
      </c>
      <c r="B4" s="19">
        <v>175697</v>
      </c>
      <c r="C4" s="19">
        <v>1222190029</v>
      </c>
      <c r="D4" s="20" t="s">
        <v>433</v>
      </c>
      <c r="E4" s="20" t="s">
        <v>434</v>
      </c>
      <c r="F4" s="20" t="s">
        <v>435</v>
      </c>
      <c r="G4" s="20" t="s">
        <v>140</v>
      </c>
      <c r="H4" s="19" t="s">
        <v>436</v>
      </c>
      <c r="I4" s="19" t="s">
        <v>378</v>
      </c>
      <c r="J4" s="19">
        <f t="shared" si="0"/>
        <v>82.310344827586206</v>
      </c>
      <c r="K4" s="20">
        <f t="shared" si="1"/>
        <v>8.2310344827586217</v>
      </c>
      <c r="L4" s="19" t="s">
        <v>437</v>
      </c>
      <c r="M4" s="19" t="s">
        <v>405</v>
      </c>
      <c r="N4" s="19">
        <f t="shared" si="2"/>
        <v>67.4375</v>
      </c>
      <c r="O4" s="19">
        <f t="shared" si="3"/>
        <v>13.487500000000001</v>
      </c>
      <c r="P4" s="28">
        <v>25</v>
      </c>
      <c r="Q4" s="29">
        <v>0</v>
      </c>
      <c r="R4" s="51">
        <v>0</v>
      </c>
      <c r="S4" s="51">
        <f t="shared" si="4"/>
        <v>0</v>
      </c>
      <c r="T4" s="52">
        <f t="shared" si="5"/>
        <v>25</v>
      </c>
      <c r="U4" s="29">
        <v>0</v>
      </c>
      <c r="V4" s="31">
        <v>6.8571428571428568</v>
      </c>
      <c r="W4" s="31">
        <f t="shared" si="6"/>
        <v>53.575677339901475</v>
      </c>
    </row>
    <row r="5" spans="1:23" ht="23.25">
      <c r="A5" s="19">
        <v>3</v>
      </c>
      <c r="B5" s="33">
        <v>163704</v>
      </c>
      <c r="C5" s="33">
        <v>1222190071</v>
      </c>
      <c r="D5" s="34" t="s">
        <v>532</v>
      </c>
      <c r="E5" s="34" t="s">
        <v>533</v>
      </c>
      <c r="F5" s="34" t="s">
        <v>435</v>
      </c>
      <c r="G5" s="34" t="s">
        <v>140</v>
      </c>
      <c r="H5" s="33" t="s">
        <v>534</v>
      </c>
      <c r="I5" s="33" t="s">
        <v>378</v>
      </c>
      <c r="J5" s="19">
        <f t="shared" si="0"/>
        <v>54.344827586206897</v>
      </c>
      <c r="K5" s="20">
        <f t="shared" si="1"/>
        <v>5.4344827586206899</v>
      </c>
      <c r="L5" s="33" t="s">
        <v>535</v>
      </c>
      <c r="M5" s="33" t="s">
        <v>385</v>
      </c>
      <c r="N5" s="19">
        <f t="shared" si="2"/>
        <v>58.92307692307692</v>
      </c>
      <c r="O5" s="19">
        <f t="shared" si="3"/>
        <v>11.784615384615385</v>
      </c>
      <c r="P5" s="36">
        <v>25</v>
      </c>
      <c r="Q5" s="37">
        <v>0</v>
      </c>
      <c r="R5" s="51">
        <v>0</v>
      </c>
      <c r="S5" s="51">
        <f t="shared" si="4"/>
        <v>0</v>
      </c>
      <c r="T5" s="52">
        <f t="shared" si="5"/>
        <v>25</v>
      </c>
      <c r="U5" s="37">
        <v>0</v>
      </c>
      <c r="V5" s="38">
        <v>5.5714285714285712</v>
      </c>
      <c r="W5" s="31">
        <f t="shared" si="6"/>
        <v>47.790526714664644</v>
      </c>
    </row>
    <row r="6" spans="1:23" ht="23.25">
      <c r="A6" s="19">
        <v>4</v>
      </c>
      <c r="B6" s="19">
        <v>161293</v>
      </c>
      <c r="C6" s="19">
        <v>1222190076</v>
      </c>
      <c r="D6" s="20" t="s">
        <v>538</v>
      </c>
      <c r="E6" s="20" t="s">
        <v>539</v>
      </c>
      <c r="F6" s="20" t="s">
        <v>139</v>
      </c>
      <c r="G6" s="20" t="s">
        <v>140</v>
      </c>
      <c r="H6" s="19" t="s">
        <v>540</v>
      </c>
      <c r="I6" s="19" t="s">
        <v>425</v>
      </c>
      <c r="J6" s="19">
        <f t="shared" si="0"/>
        <v>63.5</v>
      </c>
      <c r="K6" s="20">
        <f t="shared" si="1"/>
        <v>6.3500000000000005</v>
      </c>
      <c r="L6" s="19" t="s">
        <v>541</v>
      </c>
      <c r="M6" s="19" t="s">
        <v>380</v>
      </c>
      <c r="N6" s="19">
        <f t="shared" si="2"/>
        <v>61.5</v>
      </c>
      <c r="O6" s="19">
        <f t="shared" si="3"/>
        <v>12.3</v>
      </c>
      <c r="P6" s="28">
        <v>0</v>
      </c>
      <c r="Q6" s="29">
        <v>30</v>
      </c>
      <c r="R6" s="51" t="s">
        <v>211</v>
      </c>
      <c r="S6" s="51">
        <f t="shared" si="4"/>
        <v>35.401499999999999</v>
      </c>
      <c r="T6" s="52">
        <f t="shared" si="5"/>
        <v>35.401499999999999</v>
      </c>
      <c r="U6" s="29">
        <v>5</v>
      </c>
      <c r="V6" s="31">
        <v>7.1428571428571432</v>
      </c>
      <c r="W6" s="31">
        <f t="shared" si="6"/>
        <v>66.194357142857143</v>
      </c>
    </row>
    <row r="7" spans="1:23" ht="23.25">
      <c r="A7" s="19">
        <v>5</v>
      </c>
      <c r="B7" s="33">
        <v>160316</v>
      </c>
      <c r="C7" s="33">
        <v>1222190126</v>
      </c>
      <c r="D7" s="34" t="s">
        <v>619</v>
      </c>
      <c r="E7" s="34" t="s">
        <v>620</v>
      </c>
      <c r="F7" s="34" t="s">
        <v>621</v>
      </c>
      <c r="G7" s="34" t="s">
        <v>140</v>
      </c>
      <c r="H7" s="33" t="s">
        <v>622</v>
      </c>
      <c r="I7" s="33" t="s">
        <v>398</v>
      </c>
      <c r="J7" s="19">
        <f t="shared" si="0"/>
        <v>58.958333333333336</v>
      </c>
      <c r="K7" s="20">
        <f t="shared" si="1"/>
        <v>5.8958333333333339</v>
      </c>
      <c r="L7" s="33" t="s">
        <v>623</v>
      </c>
      <c r="M7" s="33" t="s">
        <v>373</v>
      </c>
      <c r="N7" s="19">
        <f t="shared" si="2"/>
        <v>61.68888888888889</v>
      </c>
      <c r="O7" s="19">
        <f t="shared" si="3"/>
        <v>12.337777777777779</v>
      </c>
      <c r="P7" s="36">
        <v>25</v>
      </c>
      <c r="Q7" s="37">
        <v>0</v>
      </c>
      <c r="R7" s="51" t="s">
        <v>528</v>
      </c>
      <c r="S7" s="51">
        <f t="shared" si="4"/>
        <v>34.200000000000003</v>
      </c>
      <c r="T7" s="52">
        <f t="shared" si="5"/>
        <v>34.200000000000003</v>
      </c>
      <c r="U7" s="37">
        <v>5</v>
      </c>
      <c r="V7" s="38">
        <v>8.5714285714285712</v>
      </c>
      <c r="W7" s="31">
        <f t="shared" si="6"/>
        <v>66.005039682539689</v>
      </c>
    </row>
    <row r="8" spans="1:23" ht="23.25">
      <c r="A8" s="19">
        <v>6</v>
      </c>
      <c r="B8" s="33">
        <v>163989</v>
      </c>
      <c r="C8" s="33">
        <v>1222190131</v>
      </c>
      <c r="D8" s="34" t="s">
        <v>137</v>
      </c>
      <c r="E8" s="34" t="s">
        <v>138</v>
      </c>
      <c r="F8" s="34" t="s">
        <v>139</v>
      </c>
      <c r="G8" s="34" t="s">
        <v>140</v>
      </c>
      <c r="H8" s="33" t="s">
        <v>558</v>
      </c>
      <c r="I8" s="33" t="s">
        <v>375</v>
      </c>
      <c r="J8" s="19">
        <f t="shared" si="0"/>
        <v>65.904761904761898</v>
      </c>
      <c r="K8" s="20">
        <f t="shared" si="1"/>
        <v>6.5904761904761902</v>
      </c>
      <c r="L8" s="33" t="s">
        <v>637</v>
      </c>
      <c r="M8" s="33" t="s">
        <v>373</v>
      </c>
      <c r="N8" s="19">
        <f t="shared" si="2"/>
        <v>69.111111111111114</v>
      </c>
      <c r="O8" s="19">
        <f t="shared" si="3"/>
        <v>13.822222222222223</v>
      </c>
      <c r="P8" s="36">
        <v>0</v>
      </c>
      <c r="Q8" s="37">
        <v>0</v>
      </c>
      <c r="R8" s="51">
        <v>0</v>
      </c>
      <c r="S8" s="51">
        <f t="shared" si="4"/>
        <v>0</v>
      </c>
      <c r="T8" s="52">
        <f t="shared" si="5"/>
        <v>0</v>
      </c>
      <c r="U8" s="37">
        <v>5</v>
      </c>
      <c r="V8" s="38">
        <v>8.5714285714285712</v>
      </c>
      <c r="W8" s="31">
        <f t="shared" si="6"/>
        <v>33.984126984126981</v>
      </c>
    </row>
    <row r="9" spans="1:23" ht="23.25">
      <c r="A9" s="19">
        <v>7</v>
      </c>
      <c r="B9" s="19">
        <v>175540</v>
      </c>
      <c r="C9" s="19">
        <v>1222190147</v>
      </c>
      <c r="D9" s="20" t="s">
        <v>683</v>
      </c>
      <c r="E9" s="20" t="s">
        <v>684</v>
      </c>
      <c r="F9" s="20" t="s">
        <v>549</v>
      </c>
      <c r="G9" s="20" t="s">
        <v>140</v>
      </c>
      <c r="H9" s="19" t="s">
        <v>685</v>
      </c>
      <c r="I9" s="19" t="s">
        <v>378</v>
      </c>
      <c r="J9" s="19">
        <f t="shared" si="0"/>
        <v>88.896551724137936</v>
      </c>
      <c r="K9" s="20">
        <f t="shared" si="1"/>
        <v>8.8896551724137947</v>
      </c>
      <c r="L9" s="19" t="s">
        <v>686</v>
      </c>
      <c r="M9" s="19" t="s">
        <v>398</v>
      </c>
      <c r="N9" s="19">
        <f t="shared" si="2"/>
        <v>88</v>
      </c>
      <c r="O9" s="19">
        <f t="shared" si="3"/>
        <v>17.600000000000001</v>
      </c>
      <c r="P9" s="28">
        <v>25</v>
      </c>
      <c r="Q9" s="29">
        <v>0</v>
      </c>
      <c r="R9" s="51">
        <v>0</v>
      </c>
      <c r="S9" s="51">
        <f t="shared" si="4"/>
        <v>0</v>
      </c>
      <c r="T9" s="52">
        <f t="shared" si="5"/>
        <v>25</v>
      </c>
      <c r="U9" s="29">
        <v>0</v>
      </c>
      <c r="V9" s="31" t="s">
        <v>393</v>
      </c>
      <c r="W9" s="31" t="e">
        <f t="shared" si="6"/>
        <v>#VALUE!</v>
      </c>
    </row>
    <row r="10" spans="1:23" ht="23.25">
      <c r="A10" s="19">
        <v>8</v>
      </c>
      <c r="B10" s="19">
        <v>159856</v>
      </c>
      <c r="C10" s="19">
        <v>1222190169</v>
      </c>
      <c r="D10" s="20" t="s">
        <v>706</v>
      </c>
      <c r="E10" s="20" t="s">
        <v>707</v>
      </c>
      <c r="F10" s="20" t="s">
        <v>708</v>
      </c>
      <c r="G10" s="20" t="s">
        <v>140</v>
      </c>
      <c r="H10" s="19" t="s">
        <v>709</v>
      </c>
      <c r="I10" s="19" t="s">
        <v>378</v>
      </c>
      <c r="J10" s="19">
        <f t="shared" si="0"/>
        <v>73.241379310344826</v>
      </c>
      <c r="K10" s="20">
        <f t="shared" si="1"/>
        <v>7.3241379310344827</v>
      </c>
      <c r="L10" s="19" t="s">
        <v>710</v>
      </c>
      <c r="M10" s="19" t="s">
        <v>711</v>
      </c>
      <c r="N10" s="19">
        <f t="shared" si="2"/>
        <v>65.761904761904759</v>
      </c>
      <c r="O10" s="19">
        <f t="shared" si="3"/>
        <v>13.152380952380952</v>
      </c>
      <c r="P10" s="28">
        <v>0</v>
      </c>
      <c r="Q10" s="29">
        <v>0</v>
      </c>
      <c r="R10" s="51" t="s">
        <v>65</v>
      </c>
      <c r="S10" s="51">
        <f t="shared" si="4"/>
        <v>31.801500000000001</v>
      </c>
      <c r="T10" s="52">
        <f t="shared" si="5"/>
        <v>31.801500000000001</v>
      </c>
      <c r="U10" s="29">
        <v>0</v>
      </c>
      <c r="V10" s="31">
        <v>4.4285714285714288</v>
      </c>
      <c r="W10" s="31">
        <f t="shared" si="6"/>
        <v>56.706590311986865</v>
      </c>
    </row>
    <row r="11" spans="1:23" ht="34.5">
      <c r="A11" s="19">
        <v>9</v>
      </c>
      <c r="B11" s="19">
        <v>161538</v>
      </c>
      <c r="C11" s="19">
        <v>1222190190</v>
      </c>
      <c r="D11" s="20" t="s">
        <v>748</v>
      </c>
      <c r="E11" s="20" t="s">
        <v>749</v>
      </c>
      <c r="F11" s="20" t="s">
        <v>750</v>
      </c>
      <c r="G11" s="20" t="s">
        <v>140</v>
      </c>
      <c r="H11" s="19" t="s">
        <v>751</v>
      </c>
      <c r="I11" s="19" t="s">
        <v>371</v>
      </c>
      <c r="J11" s="19">
        <f t="shared" si="0"/>
        <v>80.233333333333334</v>
      </c>
      <c r="K11" s="20">
        <f t="shared" si="1"/>
        <v>8.0233333333333334</v>
      </c>
      <c r="L11" s="19" t="s">
        <v>752</v>
      </c>
      <c r="M11" s="19" t="s">
        <v>380</v>
      </c>
      <c r="N11" s="19">
        <f t="shared" si="2"/>
        <v>75.05</v>
      </c>
      <c r="O11" s="19">
        <f t="shared" si="3"/>
        <v>15.01</v>
      </c>
      <c r="P11" s="28">
        <v>25</v>
      </c>
      <c r="Q11" s="29">
        <v>30</v>
      </c>
      <c r="R11" s="51" t="s">
        <v>54</v>
      </c>
      <c r="S11" s="51">
        <f t="shared" si="4"/>
        <v>25.2</v>
      </c>
      <c r="T11" s="52">
        <f t="shared" si="5"/>
        <v>30</v>
      </c>
      <c r="U11" s="29">
        <v>5</v>
      </c>
      <c r="V11" s="31">
        <v>6.4285714285714288</v>
      </c>
      <c r="W11" s="31">
        <f t="shared" si="6"/>
        <v>64.461904761904762</v>
      </c>
    </row>
    <row r="12" spans="1:23" ht="23.25">
      <c r="A12" s="19">
        <v>10</v>
      </c>
      <c r="B12" s="33">
        <v>161358</v>
      </c>
      <c r="C12" s="33">
        <v>1222190207</v>
      </c>
      <c r="D12" s="34" t="s">
        <v>785</v>
      </c>
      <c r="E12" s="34" t="s">
        <v>786</v>
      </c>
      <c r="F12" s="34" t="s">
        <v>787</v>
      </c>
      <c r="G12" s="34" t="s">
        <v>140</v>
      </c>
      <c r="H12" s="33" t="s">
        <v>788</v>
      </c>
      <c r="I12" s="33" t="s">
        <v>378</v>
      </c>
      <c r="J12" s="19">
        <f t="shared" si="0"/>
        <v>69.206896551724142</v>
      </c>
      <c r="K12" s="20">
        <f t="shared" si="1"/>
        <v>6.9206896551724144</v>
      </c>
      <c r="L12" s="33" t="s">
        <v>789</v>
      </c>
      <c r="M12" s="33" t="s">
        <v>380</v>
      </c>
      <c r="N12" s="19">
        <f t="shared" si="2"/>
        <v>72.45</v>
      </c>
      <c r="O12" s="19">
        <f t="shared" si="3"/>
        <v>14.490000000000002</v>
      </c>
      <c r="P12" s="36">
        <v>25</v>
      </c>
      <c r="Q12" s="37">
        <v>0</v>
      </c>
      <c r="R12" s="51" t="s">
        <v>790</v>
      </c>
      <c r="S12" s="51">
        <f t="shared" si="4"/>
        <v>39.6</v>
      </c>
      <c r="T12" s="52">
        <f t="shared" si="5"/>
        <v>39.6</v>
      </c>
      <c r="U12" s="37">
        <v>5</v>
      </c>
      <c r="V12" s="38">
        <v>8.1428571428571423</v>
      </c>
      <c r="W12" s="31">
        <f t="shared" si="6"/>
        <v>74.153546798029552</v>
      </c>
    </row>
    <row r="13" spans="1:23" ht="23.25">
      <c r="A13" s="19">
        <v>11</v>
      </c>
      <c r="B13" s="19">
        <v>164993</v>
      </c>
      <c r="C13" s="19">
        <v>1222190226</v>
      </c>
      <c r="D13" s="20" t="s">
        <v>818</v>
      </c>
      <c r="E13" s="20" t="s">
        <v>819</v>
      </c>
      <c r="F13" s="20" t="s">
        <v>186</v>
      </c>
      <c r="G13" s="20" t="s">
        <v>140</v>
      </c>
      <c r="H13" s="19" t="s">
        <v>820</v>
      </c>
      <c r="I13" s="19" t="s">
        <v>425</v>
      </c>
      <c r="J13" s="19">
        <f t="shared" si="0"/>
        <v>52.333333333333336</v>
      </c>
      <c r="K13" s="20">
        <f t="shared" si="1"/>
        <v>5.2333333333333343</v>
      </c>
      <c r="L13" s="19" t="s">
        <v>821</v>
      </c>
      <c r="M13" s="19" t="s">
        <v>432</v>
      </c>
      <c r="N13" s="19">
        <f t="shared" si="2"/>
        <v>83.7</v>
      </c>
      <c r="O13" s="19">
        <f t="shared" si="3"/>
        <v>16.740000000000002</v>
      </c>
      <c r="P13" s="28">
        <v>25</v>
      </c>
      <c r="Q13" s="29">
        <v>0</v>
      </c>
      <c r="R13" s="51">
        <v>0</v>
      </c>
      <c r="S13" s="51">
        <f t="shared" si="4"/>
        <v>0</v>
      </c>
      <c r="T13" s="52">
        <f t="shared" si="5"/>
        <v>25</v>
      </c>
      <c r="U13" s="29">
        <v>5</v>
      </c>
      <c r="V13" s="31">
        <v>8.8571428571428577</v>
      </c>
      <c r="W13" s="31">
        <f t="shared" si="6"/>
        <v>60.83047619047619</v>
      </c>
    </row>
    <row r="14" spans="1:23" ht="34.5">
      <c r="A14" s="19">
        <v>12</v>
      </c>
      <c r="B14" s="19">
        <v>162261</v>
      </c>
      <c r="C14" s="19">
        <v>1222190232</v>
      </c>
      <c r="D14" s="20" t="s">
        <v>189</v>
      </c>
      <c r="E14" s="20" t="s">
        <v>194</v>
      </c>
      <c r="F14" s="20" t="s">
        <v>195</v>
      </c>
      <c r="G14" s="20" t="s">
        <v>140</v>
      </c>
      <c r="H14" s="19" t="s">
        <v>833</v>
      </c>
      <c r="I14" s="19" t="s">
        <v>378</v>
      </c>
      <c r="J14" s="19">
        <f t="shared" si="0"/>
        <v>67.172413793103445</v>
      </c>
      <c r="K14" s="20">
        <f t="shared" si="1"/>
        <v>6.7172413793103445</v>
      </c>
      <c r="L14" s="19" t="s">
        <v>834</v>
      </c>
      <c r="M14" s="19" t="s">
        <v>373</v>
      </c>
      <c r="N14" s="19">
        <f t="shared" si="2"/>
        <v>61.866666666666667</v>
      </c>
      <c r="O14" s="19">
        <f t="shared" si="3"/>
        <v>12.373333333333335</v>
      </c>
      <c r="P14" s="28">
        <v>0</v>
      </c>
      <c r="Q14" s="29">
        <v>0</v>
      </c>
      <c r="R14" s="51" t="s">
        <v>197</v>
      </c>
      <c r="S14" s="51">
        <f t="shared" si="4"/>
        <v>32.4</v>
      </c>
      <c r="T14" s="52">
        <f t="shared" si="5"/>
        <v>32.4</v>
      </c>
      <c r="U14" s="29">
        <v>5</v>
      </c>
      <c r="V14" s="31">
        <v>5.8571428571428568</v>
      </c>
      <c r="W14" s="31">
        <f t="shared" si="6"/>
        <v>62.347717569786532</v>
      </c>
    </row>
    <row r="15" spans="1:23" ht="23.25">
      <c r="A15" s="19">
        <v>13</v>
      </c>
      <c r="B15" s="33">
        <v>165030</v>
      </c>
      <c r="C15" s="33">
        <v>1222190246</v>
      </c>
      <c r="D15" s="34" t="s">
        <v>867</v>
      </c>
      <c r="E15" s="34" t="s">
        <v>868</v>
      </c>
      <c r="F15" s="34" t="s">
        <v>864</v>
      </c>
      <c r="G15" s="34" t="s">
        <v>140</v>
      </c>
      <c r="H15" s="33" t="s">
        <v>869</v>
      </c>
      <c r="I15" s="33" t="s">
        <v>378</v>
      </c>
      <c r="J15" s="19">
        <f t="shared" si="0"/>
        <v>82.827586206896555</v>
      </c>
      <c r="K15" s="20">
        <f t="shared" si="1"/>
        <v>8.2827586206896555</v>
      </c>
      <c r="L15" s="33" t="s">
        <v>870</v>
      </c>
      <c r="M15" s="33" t="s">
        <v>398</v>
      </c>
      <c r="N15" s="19">
        <f t="shared" si="2"/>
        <v>89.583333333333329</v>
      </c>
      <c r="O15" s="19">
        <f t="shared" si="3"/>
        <v>17.916666666666668</v>
      </c>
      <c r="P15" s="28">
        <v>25</v>
      </c>
      <c r="Q15" s="37">
        <v>0</v>
      </c>
      <c r="R15" s="51">
        <v>0</v>
      </c>
      <c r="S15" s="51">
        <f t="shared" si="4"/>
        <v>0</v>
      </c>
      <c r="T15" s="52">
        <f t="shared" si="5"/>
        <v>25</v>
      </c>
      <c r="U15" s="37">
        <v>0</v>
      </c>
      <c r="V15" s="38" t="s">
        <v>393</v>
      </c>
      <c r="W15" s="31" t="e">
        <f t="shared" si="6"/>
        <v>#VALUE!</v>
      </c>
    </row>
    <row r="16" spans="1:23" ht="23.25">
      <c r="A16" s="19">
        <v>14</v>
      </c>
      <c r="B16" s="33">
        <v>163880</v>
      </c>
      <c r="C16" s="33">
        <v>1222190252</v>
      </c>
      <c r="D16" s="34" t="s">
        <v>208</v>
      </c>
      <c r="E16" s="34" t="s">
        <v>138</v>
      </c>
      <c r="F16" s="34" t="s">
        <v>209</v>
      </c>
      <c r="G16" s="34" t="s">
        <v>140</v>
      </c>
      <c r="H16" s="33" t="s">
        <v>883</v>
      </c>
      <c r="I16" s="33" t="s">
        <v>378</v>
      </c>
      <c r="J16" s="19">
        <f t="shared" si="0"/>
        <v>65.793103448275858</v>
      </c>
      <c r="K16" s="20">
        <f t="shared" si="1"/>
        <v>6.5793103448275865</v>
      </c>
      <c r="L16" s="33" t="s">
        <v>884</v>
      </c>
      <c r="M16" s="33" t="s">
        <v>373</v>
      </c>
      <c r="N16" s="19">
        <f t="shared" si="2"/>
        <v>71.86666666666666</v>
      </c>
      <c r="O16" s="19">
        <f t="shared" si="3"/>
        <v>14.373333333333333</v>
      </c>
      <c r="P16" s="36">
        <v>0</v>
      </c>
      <c r="Q16" s="37">
        <v>0</v>
      </c>
      <c r="R16" s="51" t="s">
        <v>211</v>
      </c>
      <c r="S16" s="51">
        <f t="shared" si="4"/>
        <v>35.401499999999999</v>
      </c>
      <c r="T16" s="52">
        <f t="shared" si="5"/>
        <v>35.401499999999999</v>
      </c>
      <c r="U16" s="37">
        <v>5</v>
      </c>
      <c r="V16" s="38">
        <v>6</v>
      </c>
      <c r="W16" s="31">
        <f t="shared" si="6"/>
        <v>67.354143678160909</v>
      </c>
    </row>
    <row r="17" spans="1:23" ht="23.25">
      <c r="A17" s="19">
        <v>15</v>
      </c>
      <c r="B17" s="33">
        <v>163228</v>
      </c>
      <c r="C17" s="33">
        <v>1222190269</v>
      </c>
      <c r="D17" s="34" t="s">
        <v>916</v>
      </c>
      <c r="E17" s="34" t="s">
        <v>917</v>
      </c>
      <c r="F17" s="34" t="s">
        <v>1202</v>
      </c>
      <c r="G17" s="34" t="s">
        <v>140</v>
      </c>
      <c r="H17" s="33" t="s">
        <v>919</v>
      </c>
      <c r="I17" s="33" t="s">
        <v>371</v>
      </c>
      <c r="J17" s="19">
        <f t="shared" si="0"/>
        <v>77.36666666666666</v>
      </c>
      <c r="K17" s="20">
        <f t="shared" si="1"/>
        <v>7.7366666666666664</v>
      </c>
      <c r="L17" s="33" t="s">
        <v>783</v>
      </c>
      <c r="M17" s="33" t="s">
        <v>380</v>
      </c>
      <c r="N17" s="19">
        <f t="shared" si="2"/>
        <v>77.099999999999994</v>
      </c>
      <c r="O17" s="19">
        <f t="shared" si="3"/>
        <v>15.42</v>
      </c>
      <c r="P17" s="36">
        <v>25</v>
      </c>
      <c r="Q17" s="37">
        <v>0</v>
      </c>
      <c r="R17" s="51">
        <v>0</v>
      </c>
      <c r="S17" s="51">
        <f t="shared" si="4"/>
        <v>0</v>
      </c>
      <c r="T17" s="52">
        <f t="shared" si="5"/>
        <v>25</v>
      </c>
      <c r="U17" s="37">
        <v>5</v>
      </c>
      <c r="V17" s="38">
        <v>6.2857142857142856</v>
      </c>
      <c r="W17" s="31">
        <f t="shared" si="6"/>
        <v>59.442380952380951</v>
      </c>
    </row>
    <row r="18" spans="1:23" ht="23.25">
      <c r="A18" s="19">
        <v>16</v>
      </c>
      <c r="B18" s="19">
        <v>162760</v>
      </c>
      <c r="C18" s="19">
        <v>1222190274</v>
      </c>
      <c r="D18" s="20" t="s">
        <v>930</v>
      </c>
      <c r="E18" s="20" t="s">
        <v>931</v>
      </c>
      <c r="F18" s="20" t="s">
        <v>932</v>
      </c>
      <c r="G18" s="20" t="s">
        <v>140</v>
      </c>
      <c r="H18" s="19" t="s">
        <v>933</v>
      </c>
      <c r="I18" s="19" t="s">
        <v>371</v>
      </c>
      <c r="J18" s="19">
        <f t="shared" si="0"/>
        <v>67.86666666666666</v>
      </c>
      <c r="K18" s="20">
        <f t="shared" si="1"/>
        <v>6.7866666666666662</v>
      </c>
      <c r="L18" s="19" t="s">
        <v>934</v>
      </c>
      <c r="M18" s="19" t="s">
        <v>380</v>
      </c>
      <c r="N18" s="19">
        <f t="shared" si="2"/>
        <v>66.099999999999994</v>
      </c>
      <c r="O18" s="19">
        <f t="shared" si="3"/>
        <v>13.219999999999999</v>
      </c>
      <c r="P18" s="28">
        <v>0</v>
      </c>
      <c r="Q18" s="29">
        <v>30</v>
      </c>
      <c r="R18" s="51" t="s">
        <v>48</v>
      </c>
      <c r="S18" s="51">
        <f t="shared" si="4"/>
        <v>22.801500000000001</v>
      </c>
      <c r="T18" s="52">
        <f t="shared" si="5"/>
        <v>30</v>
      </c>
      <c r="U18" s="29">
        <v>5</v>
      </c>
      <c r="V18" s="31" t="s">
        <v>393</v>
      </c>
      <c r="W18" s="31" t="e">
        <f t="shared" si="6"/>
        <v>#VALUE!</v>
      </c>
    </row>
    <row r="19" spans="1:23" ht="23.25">
      <c r="A19" s="19">
        <v>17</v>
      </c>
      <c r="B19" s="33">
        <v>160357</v>
      </c>
      <c r="C19" s="33">
        <v>1222190285</v>
      </c>
      <c r="D19" s="34" t="s">
        <v>243</v>
      </c>
      <c r="E19" s="34" t="s">
        <v>244</v>
      </c>
      <c r="F19" s="34" t="s">
        <v>120</v>
      </c>
      <c r="G19" s="34" t="s">
        <v>140</v>
      </c>
      <c r="H19" s="33" t="s">
        <v>954</v>
      </c>
      <c r="I19" s="33" t="s">
        <v>375</v>
      </c>
      <c r="J19" s="19">
        <f t="shared" si="0"/>
        <v>72.857142857142861</v>
      </c>
      <c r="K19" s="20">
        <f t="shared" si="1"/>
        <v>7.2857142857142865</v>
      </c>
      <c r="L19" s="33" t="s">
        <v>515</v>
      </c>
      <c r="M19" s="33" t="s">
        <v>373</v>
      </c>
      <c r="N19" s="19">
        <f t="shared" si="2"/>
        <v>68.222222222222229</v>
      </c>
      <c r="O19" s="19">
        <f t="shared" si="3"/>
        <v>13.644444444444446</v>
      </c>
      <c r="P19" s="36">
        <v>0</v>
      </c>
      <c r="Q19" s="37">
        <v>0</v>
      </c>
      <c r="R19" s="51" t="s">
        <v>160</v>
      </c>
      <c r="S19" s="51">
        <f t="shared" si="4"/>
        <v>23.9985</v>
      </c>
      <c r="T19" s="52">
        <f t="shared" si="5"/>
        <v>23.9985</v>
      </c>
      <c r="U19" s="37">
        <v>5</v>
      </c>
      <c r="V19" s="38" t="s">
        <v>393</v>
      </c>
      <c r="W19" s="31" t="e">
        <f t="shared" si="6"/>
        <v>#VALUE!</v>
      </c>
    </row>
    <row r="20" spans="1:23" ht="23.25">
      <c r="A20" s="19">
        <v>18</v>
      </c>
      <c r="B20" s="33">
        <v>160976</v>
      </c>
      <c r="C20" s="33">
        <v>1222190299</v>
      </c>
      <c r="D20" s="34" t="s">
        <v>975</v>
      </c>
      <c r="E20" s="34" t="s">
        <v>976</v>
      </c>
      <c r="F20" s="34" t="s">
        <v>764</v>
      </c>
      <c r="G20" s="34" t="s">
        <v>140</v>
      </c>
      <c r="H20" s="33" t="s">
        <v>883</v>
      </c>
      <c r="I20" s="33" t="s">
        <v>378</v>
      </c>
      <c r="J20" s="19">
        <f t="shared" si="0"/>
        <v>65.793103448275858</v>
      </c>
      <c r="K20" s="20">
        <f t="shared" si="1"/>
        <v>6.5793103448275865</v>
      </c>
      <c r="L20" s="33" t="s">
        <v>977</v>
      </c>
      <c r="M20" s="33" t="s">
        <v>398</v>
      </c>
      <c r="N20" s="19">
        <f t="shared" si="2"/>
        <v>73.041666666666671</v>
      </c>
      <c r="O20" s="19">
        <f t="shared" si="3"/>
        <v>14.608333333333334</v>
      </c>
      <c r="P20" s="36"/>
      <c r="Q20" s="37"/>
      <c r="R20" s="51" t="s">
        <v>82</v>
      </c>
      <c r="S20" s="51">
        <f t="shared" si="4"/>
        <v>27</v>
      </c>
      <c r="T20" s="52">
        <f t="shared" si="5"/>
        <v>27</v>
      </c>
      <c r="U20" s="37"/>
      <c r="V20" s="38">
        <v>5</v>
      </c>
      <c r="W20" s="31">
        <f t="shared" si="6"/>
        <v>53.187643678160924</v>
      </c>
    </row>
    <row r="21" spans="1:23" ht="23.25">
      <c r="A21" s="19">
        <v>19</v>
      </c>
      <c r="B21" s="19">
        <v>162834</v>
      </c>
      <c r="C21" s="19">
        <v>1222190313</v>
      </c>
      <c r="D21" s="20" t="s">
        <v>1008</v>
      </c>
      <c r="E21" s="20" t="s">
        <v>1009</v>
      </c>
      <c r="F21" s="20" t="s">
        <v>1010</v>
      </c>
      <c r="G21" s="20" t="s">
        <v>140</v>
      </c>
      <c r="H21" s="19" t="s">
        <v>1011</v>
      </c>
      <c r="I21" s="19" t="s">
        <v>425</v>
      </c>
      <c r="J21" s="19">
        <f t="shared" si="0"/>
        <v>57.166666666666664</v>
      </c>
      <c r="K21" s="20">
        <f t="shared" si="1"/>
        <v>5.7166666666666668</v>
      </c>
      <c r="L21" s="19" t="s">
        <v>1012</v>
      </c>
      <c r="M21" s="19" t="s">
        <v>1013</v>
      </c>
      <c r="N21" s="19">
        <f t="shared" si="2"/>
        <v>59.555555555555557</v>
      </c>
      <c r="O21" s="19">
        <f t="shared" si="3"/>
        <v>11.911111111111111</v>
      </c>
      <c r="P21" s="28">
        <v>25</v>
      </c>
      <c r="Q21" s="29">
        <v>0</v>
      </c>
      <c r="R21" s="51">
        <v>0</v>
      </c>
      <c r="S21" s="51">
        <f t="shared" si="4"/>
        <v>0</v>
      </c>
      <c r="T21" s="52">
        <f t="shared" si="5"/>
        <v>25</v>
      </c>
      <c r="U21" s="29">
        <v>0</v>
      </c>
      <c r="V21" s="31" t="s">
        <v>393</v>
      </c>
      <c r="W21" s="31" t="e">
        <f t="shared" si="6"/>
        <v>#VALUE!</v>
      </c>
    </row>
    <row r="22" spans="1:23" ht="34.5">
      <c r="A22" s="19">
        <v>20</v>
      </c>
      <c r="B22" s="33">
        <v>160230</v>
      </c>
      <c r="C22" s="33">
        <v>1222190329</v>
      </c>
      <c r="D22" s="34" t="s">
        <v>280</v>
      </c>
      <c r="E22" s="34" t="s">
        <v>281</v>
      </c>
      <c r="F22" s="34" t="s">
        <v>282</v>
      </c>
      <c r="G22" s="34" t="s">
        <v>140</v>
      </c>
      <c r="H22" s="33" t="s">
        <v>1057</v>
      </c>
      <c r="I22" s="33" t="s">
        <v>385</v>
      </c>
      <c r="J22" s="19">
        <f t="shared" si="0"/>
        <v>77.730769230769226</v>
      </c>
      <c r="K22" s="20">
        <f t="shared" si="1"/>
        <v>7.773076923076923</v>
      </c>
      <c r="L22" s="33" t="s">
        <v>1058</v>
      </c>
      <c r="M22" s="33" t="s">
        <v>398</v>
      </c>
      <c r="N22" s="19">
        <f t="shared" si="2"/>
        <v>72.666666666666671</v>
      </c>
      <c r="O22" s="19">
        <f t="shared" si="3"/>
        <v>14.533333333333335</v>
      </c>
      <c r="P22" s="36">
        <v>0</v>
      </c>
      <c r="Q22" s="37">
        <v>0</v>
      </c>
      <c r="R22" s="51">
        <v>0</v>
      </c>
      <c r="S22" s="51">
        <f t="shared" si="4"/>
        <v>0</v>
      </c>
      <c r="T22" s="52">
        <f t="shared" si="5"/>
        <v>0</v>
      </c>
      <c r="U22" s="37">
        <v>0</v>
      </c>
      <c r="V22" s="38">
        <v>7.1428571428571432</v>
      </c>
      <c r="W22" s="31">
        <f t="shared" si="6"/>
        <v>29.449267399267402</v>
      </c>
    </row>
    <row r="23" spans="1:23" ht="23.25">
      <c r="A23" s="19">
        <v>21</v>
      </c>
      <c r="B23" s="33">
        <v>163721</v>
      </c>
      <c r="C23" s="33">
        <v>1222190353</v>
      </c>
      <c r="D23" s="34" t="s">
        <v>1108</v>
      </c>
      <c r="E23" s="34" t="s">
        <v>1109</v>
      </c>
      <c r="F23" s="34" t="s">
        <v>1110</v>
      </c>
      <c r="G23" s="34" t="s">
        <v>140</v>
      </c>
      <c r="H23" s="33" t="s">
        <v>1111</v>
      </c>
      <c r="I23" s="33" t="s">
        <v>1112</v>
      </c>
      <c r="J23" s="19">
        <f t="shared" si="0"/>
        <v>75.769230769230774</v>
      </c>
      <c r="K23" s="20">
        <f t="shared" si="1"/>
        <v>7.5769230769230775</v>
      </c>
      <c r="L23" s="33" t="s">
        <v>897</v>
      </c>
      <c r="M23" s="33" t="s">
        <v>380</v>
      </c>
      <c r="N23" s="19">
        <f t="shared" si="2"/>
        <v>73.95</v>
      </c>
      <c r="O23" s="19">
        <f t="shared" si="3"/>
        <v>14.790000000000001</v>
      </c>
      <c r="P23" s="36">
        <v>0</v>
      </c>
      <c r="Q23" s="37">
        <v>30</v>
      </c>
      <c r="R23" s="51">
        <v>0</v>
      </c>
      <c r="S23" s="51">
        <f t="shared" si="4"/>
        <v>0</v>
      </c>
      <c r="T23" s="52">
        <f t="shared" si="5"/>
        <v>30</v>
      </c>
      <c r="U23" s="37">
        <v>5</v>
      </c>
      <c r="V23" s="38">
        <v>8.2857142857142865</v>
      </c>
      <c r="W23" s="31">
        <f t="shared" si="6"/>
        <v>65.652637362637364</v>
      </c>
    </row>
    <row r="24" spans="1:23" ht="23.25">
      <c r="A24" s="19">
        <v>22</v>
      </c>
      <c r="B24" s="33">
        <v>175263</v>
      </c>
      <c r="C24" s="33">
        <v>1222190369</v>
      </c>
      <c r="D24" s="34" t="s">
        <v>1156</v>
      </c>
      <c r="E24" s="34" t="s">
        <v>1157</v>
      </c>
      <c r="F24" s="34" t="s">
        <v>1158</v>
      </c>
      <c r="G24" s="34" t="s">
        <v>140</v>
      </c>
      <c r="H24" s="33" t="s">
        <v>1159</v>
      </c>
      <c r="I24" s="33" t="s">
        <v>378</v>
      </c>
      <c r="J24" s="19">
        <f t="shared" si="0"/>
        <v>80.931034482758619</v>
      </c>
      <c r="K24" s="20">
        <f t="shared" si="1"/>
        <v>8.0931034482758619</v>
      </c>
      <c r="L24" s="33" t="s">
        <v>1160</v>
      </c>
      <c r="M24" s="33" t="s">
        <v>398</v>
      </c>
      <c r="N24" s="19">
        <f t="shared" si="2"/>
        <v>79.875</v>
      </c>
      <c r="O24" s="19">
        <f t="shared" si="3"/>
        <v>15.975000000000001</v>
      </c>
      <c r="P24" s="36">
        <v>25</v>
      </c>
      <c r="Q24" s="37">
        <v>0</v>
      </c>
      <c r="R24" s="51">
        <v>0</v>
      </c>
      <c r="S24" s="51">
        <f t="shared" si="4"/>
        <v>0</v>
      </c>
      <c r="T24" s="52">
        <f t="shared" si="5"/>
        <v>25</v>
      </c>
      <c r="U24" s="37">
        <v>0</v>
      </c>
      <c r="V24" s="38" t="s">
        <v>393</v>
      </c>
      <c r="W24" s="31" t="e">
        <f t="shared" si="6"/>
        <v>#VALUE!</v>
      </c>
    </row>
    <row r="25" spans="1:23" ht="23.25">
      <c r="A25" s="19">
        <v>23</v>
      </c>
      <c r="B25" s="19">
        <v>236015</v>
      </c>
      <c r="C25" s="19">
        <v>1222190387</v>
      </c>
      <c r="D25" s="20" t="s">
        <v>335</v>
      </c>
      <c r="E25" s="20" t="s">
        <v>336</v>
      </c>
      <c r="F25" s="20" t="s">
        <v>337</v>
      </c>
      <c r="G25" s="20" t="s">
        <v>140</v>
      </c>
      <c r="H25" s="19" t="s">
        <v>1192</v>
      </c>
      <c r="I25" s="19" t="s">
        <v>425</v>
      </c>
      <c r="J25" s="19">
        <f t="shared" si="0"/>
        <v>76.166666666666671</v>
      </c>
      <c r="K25" s="20">
        <f t="shared" si="1"/>
        <v>7.6166666666666671</v>
      </c>
      <c r="L25" s="19" t="s">
        <v>1193</v>
      </c>
      <c r="M25" s="19" t="s">
        <v>380</v>
      </c>
      <c r="N25" s="19">
        <f t="shared" si="2"/>
        <v>76.45</v>
      </c>
      <c r="O25" s="19">
        <f t="shared" si="3"/>
        <v>15.290000000000001</v>
      </c>
      <c r="P25" s="28">
        <v>0</v>
      </c>
      <c r="Q25" s="29">
        <v>0</v>
      </c>
      <c r="R25" s="51" t="s">
        <v>59</v>
      </c>
      <c r="S25" s="51">
        <f t="shared" si="4"/>
        <v>23.400000000000002</v>
      </c>
      <c r="T25" s="52">
        <f t="shared" si="5"/>
        <v>23.400000000000002</v>
      </c>
      <c r="U25" s="29">
        <v>5</v>
      </c>
      <c r="V25" s="31" t="s">
        <v>393</v>
      </c>
      <c r="W25" s="31" t="e">
        <f t="shared" si="6"/>
        <v>#VALUE!</v>
      </c>
    </row>
    <row r="27" spans="1:23" s="54" customFormat="1" ht="129.75" customHeight="1">
      <c r="A27" s="67" t="s">
        <v>1237</v>
      </c>
      <c r="B27" s="68"/>
      <c r="C27" s="68"/>
      <c r="D27" s="68"/>
      <c r="E27" s="68"/>
      <c r="F27" s="68"/>
      <c r="G27" s="68"/>
      <c r="H27" s="68"/>
      <c r="I27" s="68"/>
      <c r="J27" s="68"/>
      <c r="K27" s="68"/>
      <c r="L27" s="68"/>
      <c r="M27" s="68"/>
      <c r="N27" s="68"/>
      <c r="O27" s="68"/>
      <c r="P27" s="68"/>
      <c r="Q27" s="68"/>
      <c r="R27" s="68"/>
      <c r="S27" s="68"/>
      <c r="T27" s="68"/>
      <c r="U27" s="68"/>
      <c r="V27" s="68"/>
      <c r="W27" s="68"/>
    </row>
    <row r="28" spans="1:23" s="54" customFormat="1" ht="23.25" customHeight="1">
      <c r="A28" s="69" t="s">
        <v>1203</v>
      </c>
      <c r="B28" s="70"/>
      <c r="C28" s="70"/>
      <c r="D28" s="70"/>
      <c r="E28" s="70"/>
      <c r="F28" s="70"/>
      <c r="G28" s="70"/>
      <c r="H28" s="70"/>
      <c r="I28" s="70"/>
      <c r="J28" s="70"/>
      <c r="K28" s="70"/>
      <c r="L28" s="70"/>
      <c r="M28" s="70"/>
      <c r="N28" s="70"/>
      <c r="O28" s="70"/>
      <c r="P28" s="70"/>
      <c r="Q28" s="70"/>
      <c r="R28" s="70"/>
      <c r="S28" s="70"/>
      <c r="T28" s="70"/>
      <c r="U28" s="70"/>
      <c r="V28" s="70"/>
      <c r="W28" s="70"/>
    </row>
  </sheetData>
  <sortState ref="A3:X226">
    <sortCondition ref="G1"/>
  </sortState>
  <mergeCells count="3">
    <mergeCell ref="A1:W1"/>
    <mergeCell ref="A27:W27"/>
    <mergeCell ref="A28:W28"/>
  </mergeCells>
  <conditionalFormatting sqref="C3:C25">
    <cfRule type="duplicateValues" dxfId="3" priority="12"/>
  </conditionalFormatting>
  <pageMargins left="0.7" right="0.7" top="0.75" bottom="0.75" header="0.3" footer="0.3"/>
  <pageSetup scale="98" orientation="landscape" verticalDpi="0" r:id="rId1"/>
</worksheet>
</file>

<file path=xl/worksheets/sheet16.xml><?xml version="1.0" encoding="utf-8"?>
<worksheet xmlns="http://schemas.openxmlformats.org/spreadsheetml/2006/main" xmlns:r="http://schemas.openxmlformats.org/officeDocument/2006/relationships">
  <dimension ref="A1:W28"/>
  <sheetViews>
    <sheetView topLeftCell="A22" workbookViewId="0">
      <selection activeCell="A27" sqref="A27:W27"/>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1" width="4" style="1" customWidth="1"/>
    <col min="12" max="12" width="5" style="1" customWidth="1"/>
    <col min="13" max="13" width="3.85546875" style="1" customWidth="1"/>
    <col min="14" max="14" width="4.28515625" style="1" customWidth="1"/>
    <col min="15" max="15" width="4.42578125" style="1" customWidth="1"/>
    <col min="16" max="16" width="4.140625" style="1" customWidth="1"/>
    <col min="17" max="17" width="4.85546875" style="1" customWidth="1"/>
    <col min="18" max="18" width="5.85546875" style="1" customWidth="1"/>
    <col min="19" max="19" width="4.85546875" style="1" customWidth="1"/>
    <col min="20" max="20" width="3.85546875" style="1" customWidth="1"/>
    <col min="21" max="21" width="5.42578125" style="53" customWidth="1"/>
    <col min="22" max="22" width="5.7109375" style="1" customWidth="1"/>
    <col min="23" max="23" width="6.28515625" style="1" customWidth="1"/>
    <col min="24" max="16384" width="9.140625" style="1"/>
  </cols>
  <sheetData>
    <row r="1" spans="1:23" s="54" customFormat="1" ht="45.75" customHeight="1">
      <c r="A1" s="66" t="s">
        <v>1206</v>
      </c>
      <c r="B1" s="66"/>
      <c r="C1" s="66"/>
      <c r="D1" s="66"/>
      <c r="E1" s="66"/>
      <c r="F1" s="66"/>
      <c r="G1" s="66"/>
      <c r="H1" s="66"/>
      <c r="I1" s="66"/>
      <c r="J1" s="66"/>
      <c r="K1" s="66"/>
      <c r="L1" s="66"/>
      <c r="M1" s="66"/>
      <c r="N1" s="66"/>
      <c r="O1" s="66"/>
      <c r="P1" s="66"/>
      <c r="Q1" s="66"/>
      <c r="R1" s="66"/>
      <c r="S1" s="66"/>
      <c r="T1" s="66"/>
      <c r="U1" s="66"/>
      <c r="V1" s="66"/>
      <c r="W1" s="66"/>
    </row>
    <row r="2" spans="1:23"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23" t="s">
        <v>1200</v>
      </c>
      <c r="T2" s="50" t="s">
        <v>17</v>
      </c>
      <c r="U2" s="23" t="s">
        <v>365</v>
      </c>
      <c r="V2" s="25" t="s">
        <v>364</v>
      </c>
      <c r="W2" s="25" t="s">
        <v>366</v>
      </c>
    </row>
    <row r="3" spans="1:23" ht="34.5">
      <c r="A3" s="19">
        <v>1</v>
      </c>
      <c r="B3" s="33">
        <v>160147</v>
      </c>
      <c r="C3" s="33">
        <v>1222190040</v>
      </c>
      <c r="D3" s="34" t="s">
        <v>463</v>
      </c>
      <c r="E3" s="34" t="s">
        <v>464</v>
      </c>
      <c r="F3" s="34" t="s">
        <v>465</v>
      </c>
      <c r="G3" s="34" t="s">
        <v>90</v>
      </c>
      <c r="H3" s="33" t="s">
        <v>466</v>
      </c>
      <c r="I3" s="33" t="s">
        <v>378</v>
      </c>
      <c r="J3" s="19">
        <f t="shared" ref="J3:J25" si="0">(H3*100)/I3</f>
        <v>65.310344827586206</v>
      </c>
      <c r="K3" s="20">
        <f t="shared" ref="K3:K25" si="1">0.1*J3</f>
        <v>6.5310344827586206</v>
      </c>
      <c r="L3" s="33" t="s">
        <v>467</v>
      </c>
      <c r="M3" s="33" t="s">
        <v>380</v>
      </c>
      <c r="N3" s="19">
        <f t="shared" ref="N3:N25" si="2">(L3*100)/M3</f>
        <v>80.400000000000006</v>
      </c>
      <c r="O3" s="19">
        <f t="shared" ref="O3:O16" si="3">0.2*N3</f>
        <v>16.080000000000002</v>
      </c>
      <c r="P3" s="36">
        <v>25</v>
      </c>
      <c r="Q3" s="37">
        <v>0</v>
      </c>
      <c r="R3" s="51">
        <v>0</v>
      </c>
      <c r="S3" s="51">
        <f t="shared" ref="S3:S25" si="4">R3*0.45</f>
        <v>0</v>
      </c>
      <c r="T3" s="52">
        <f t="shared" ref="T3:T25" si="5">MAX(P3,Q3,R3,S3)</f>
        <v>25</v>
      </c>
      <c r="U3" s="37">
        <v>0</v>
      </c>
      <c r="V3" s="38">
        <v>8.5714285714285712</v>
      </c>
      <c r="W3" s="31">
        <f t="shared" ref="W3:W25" si="6">K3+O3+T3+U3+V3</f>
        <v>56.182463054187195</v>
      </c>
    </row>
    <row r="4" spans="1:23" ht="23.25">
      <c r="A4" s="19">
        <v>2</v>
      </c>
      <c r="B4" s="33">
        <v>159878</v>
      </c>
      <c r="C4" s="33">
        <v>1222190064</v>
      </c>
      <c r="D4" s="34" t="s">
        <v>87</v>
      </c>
      <c r="E4" s="34" t="s">
        <v>88</v>
      </c>
      <c r="F4" s="34" t="s">
        <v>89</v>
      </c>
      <c r="G4" s="34" t="s">
        <v>90</v>
      </c>
      <c r="H4" s="33" t="s">
        <v>516</v>
      </c>
      <c r="I4" s="33" t="s">
        <v>378</v>
      </c>
      <c r="J4" s="19">
        <f t="shared" si="0"/>
        <v>78.551724137931032</v>
      </c>
      <c r="K4" s="20">
        <f t="shared" si="1"/>
        <v>7.8551724137931034</v>
      </c>
      <c r="L4" s="33" t="s">
        <v>517</v>
      </c>
      <c r="M4" s="33" t="s">
        <v>398</v>
      </c>
      <c r="N4" s="19">
        <f t="shared" si="2"/>
        <v>74</v>
      </c>
      <c r="O4" s="19">
        <f t="shared" si="3"/>
        <v>14.8</v>
      </c>
      <c r="P4" s="36"/>
      <c r="Q4" s="37"/>
      <c r="R4" s="51" t="s">
        <v>35</v>
      </c>
      <c r="S4" s="51">
        <f t="shared" si="4"/>
        <v>27.598500000000001</v>
      </c>
      <c r="T4" s="52">
        <f t="shared" si="5"/>
        <v>27.598500000000001</v>
      </c>
      <c r="U4" s="37"/>
      <c r="V4" s="38">
        <v>4.4285714285714288</v>
      </c>
      <c r="W4" s="31">
        <f t="shared" si="6"/>
        <v>54.682243842364535</v>
      </c>
    </row>
    <row r="5" spans="1:23" ht="23.25">
      <c r="A5" s="19">
        <v>3</v>
      </c>
      <c r="B5" s="33">
        <v>160928</v>
      </c>
      <c r="C5" s="33">
        <v>1222190089</v>
      </c>
      <c r="D5" s="34" t="s">
        <v>102</v>
      </c>
      <c r="E5" s="34" t="s">
        <v>103</v>
      </c>
      <c r="F5" s="34" t="s">
        <v>104</v>
      </c>
      <c r="G5" s="34" t="s">
        <v>575</v>
      </c>
      <c r="H5" s="33" t="s">
        <v>576</v>
      </c>
      <c r="I5" s="33" t="s">
        <v>385</v>
      </c>
      <c r="J5" s="19">
        <f t="shared" si="0"/>
        <v>81.5</v>
      </c>
      <c r="K5" s="20">
        <f t="shared" si="1"/>
        <v>8.15</v>
      </c>
      <c r="L5" s="33" t="s">
        <v>577</v>
      </c>
      <c r="M5" s="33" t="s">
        <v>405</v>
      </c>
      <c r="N5" s="19">
        <f t="shared" si="2"/>
        <v>58.0625</v>
      </c>
      <c r="O5" s="19">
        <f t="shared" si="3"/>
        <v>11.612500000000001</v>
      </c>
      <c r="P5" s="36">
        <v>0</v>
      </c>
      <c r="Q5" s="37">
        <v>0</v>
      </c>
      <c r="R5" s="51" t="s">
        <v>54</v>
      </c>
      <c r="S5" s="51">
        <f t="shared" si="4"/>
        <v>25.2</v>
      </c>
      <c r="T5" s="52">
        <f t="shared" si="5"/>
        <v>25.2</v>
      </c>
      <c r="U5" s="37">
        <v>0</v>
      </c>
      <c r="V5" s="38">
        <v>4.5714285714285712</v>
      </c>
      <c r="W5" s="31">
        <f t="shared" si="6"/>
        <v>49.533928571428575</v>
      </c>
    </row>
    <row r="6" spans="1:23" ht="23.25">
      <c r="A6" s="19">
        <v>4</v>
      </c>
      <c r="B6" s="19">
        <v>163650</v>
      </c>
      <c r="C6" s="19">
        <v>1222190110</v>
      </c>
      <c r="D6" s="20" t="s">
        <v>123</v>
      </c>
      <c r="E6" s="20" t="s">
        <v>124</v>
      </c>
      <c r="F6" s="20" t="s">
        <v>125</v>
      </c>
      <c r="G6" s="20" t="s">
        <v>90</v>
      </c>
      <c r="H6" s="19" t="s">
        <v>471</v>
      </c>
      <c r="I6" s="19" t="s">
        <v>375</v>
      </c>
      <c r="J6" s="19">
        <f t="shared" si="0"/>
        <v>64.666666666666671</v>
      </c>
      <c r="K6" s="20">
        <f t="shared" si="1"/>
        <v>6.4666666666666677</v>
      </c>
      <c r="L6" s="19">
        <v>1441</v>
      </c>
      <c r="M6" s="19" t="s">
        <v>380</v>
      </c>
      <c r="N6" s="19">
        <f t="shared" si="2"/>
        <v>72.05</v>
      </c>
      <c r="O6" s="19">
        <f t="shared" si="3"/>
        <v>14.41</v>
      </c>
      <c r="P6" s="36">
        <v>0</v>
      </c>
      <c r="Q6" s="37">
        <v>0</v>
      </c>
      <c r="R6" s="51" t="s">
        <v>35</v>
      </c>
      <c r="S6" s="51">
        <f t="shared" si="4"/>
        <v>27.598500000000001</v>
      </c>
      <c r="T6" s="52">
        <f t="shared" si="5"/>
        <v>27.598500000000001</v>
      </c>
      <c r="U6" s="37">
        <v>5</v>
      </c>
      <c r="V6" s="38">
        <v>5</v>
      </c>
      <c r="W6" s="31">
        <f t="shared" si="6"/>
        <v>58.475166666666667</v>
      </c>
    </row>
    <row r="7" spans="1:23" ht="23.25">
      <c r="A7" s="19">
        <v>5</v>
      </c>
      <c r="B7" s="33">
        <v>164218</v>
      </c>
      <c r="C7" s="33">
        <v>1222190127</v>
      </c>
      <c r="D7" s="34" t="s">
        <v>624</v>
      </c>
      <c r="E7" s="34" t="s">
        <v>625</v>
      </c>
      <c r="F7" s="34" t="s">
        <v>626</v>
      </c>
      <c r="G7" s="34" t="s">
        <v>90</v>
      </c>
      <c r="H7" s="33"/>
      <c r="I7" s="33"/>
      <c r="J7" s="19" t="e">
        <f t="shared" si="0"/>
        <v>#DIV/0!</v>
      </c>
      <c r="K7" s="20" t="e">
        <f t="shared" si="1"/>
        <v>#DIV/0!</v>
      </c>
      <c r="L7" s="33" t="s">
        <v>627</v>
      </c>
      <c r="M7" s="33" t="s">
        <v>380</v>
      </c>
      <c r="N7" s="19">
        <f t="shared" si="2"/>
        <v>75.55</v>
      </c>
      <c r="O7" s="19">
        <f t="shared" si="3"/>
        <v>15.11</v>
      </c>
      <c r="P7" s="36">
        <v>25</v>
      </c>
      <c r="Q7" s="37">
        <v>0</v>
      </c>
      <c r="R7" s="51">
        <v>0</v>
      </c>
      <c r="S7" s="51">
        <f t="shared" si="4"/>
        <v>0</v>
      </c>
      <c r="T7" s="52">
        <f t="shared" si="5"/>
        <v>25</v>
      </c>
      <c r="U7" s="37">
        <v>0</v>
      </c>
      <c r="V7" s="38" t="s">
        <v>393</v>
      </c>
      <c r="W7" s="31" t="e">
        <f t="shared" si="6"/>
        <v>#DIV/0!</v>
      </c>
    </row>
    <row r="8" spans="1:23" ht="23.25">
      <c r="A8" s="19">
        <v>6</v>
      </c>
      <c r="B8" s="19">
        <v>163230</v>
      </c>
      <c r="C8" s="19">
        <v>1222190133</v>
      </c>
      <c r="D8" s="20" t="s">
        <v>643</v>
      </c>
      <c r="E8" s="20" t="s">
        <v>644</v>
      </c>
      <c r="F8" s="20" t="s">
        <v>139</v>
      </c>
      <c r="G8" s="20" t="s">
        <v>90</v>
      </c>
      <c r="H8" s="19" t="s">
        <v>645</v>
      </c>
      <c r="I8" s="19" t="s">
        <v>398</v>
      </c>
      <c r="J8" s="19">
        <f t="shared" si="0"/>
        <v>74.166666666666671</v>
      </c>
      <c r="K8" s="20">
        <f t="shared" si="1"/>
        <v>7.4166666666666679</v>
      </c>
      <c r="L8" s="19" t="s">
        <v>646</v>
      </c>
      <c r="M8" s="19" t="s">
        <v>398</v>
      </c>
      <c r="N8" s="19">
        <f t="shared" si="2"/>
        <v>68.458333333333329</v>
      </c>
      <c r="O8" s="19">
        <f t="shared" si="3"/>
        <v>13.691666666666666</v>
      </c>
      <c r="P8" s="28">
        <v>25</v>
      </c>
      <c r="Q8" s="29">
        <v>0</v>
      </c>
      <c r="R8" s="51">
        <v>0</v>
      </c>
      <c r="S8" s="51">
        <f t="shared" si="4"/>
        <v>0</v>
      </c>
      <c r="T8" s="52">
        <f t="shared" si="5"/>
        <v>25</v>
      </c>
      <c r="U8" s="29">
        <v>0</v>
      </c>
      <c r="V8" s="31" t="s">
        <v>393</v>
      </c>
      <c r="W8" s="31" t="e">
        <f t="shared" si="6"/>
        <v>#VALUE!</v>
      </c>
    </row>
    <row r="9" spans="1:23" ht="23.25">
      <c r="A9" s="19">
        <v>7</v>
      </c>
      <c r="B9" s="19">
        <v>160305</v>
      </c>
      <c r="C9" s="19">
        <v>1222190143</v>
      </c>
      <c r="D9" s="20" t="s">
        <v>664</v>
      </c>
      <c r="E9" s="20" t="s">
        <v>668</v>
      </c>
      <c r="F9" s="20" t="s">
        <v>669</v>
      </c>
      <c r="G9" s="20" t="s">
        <v>90</v>
      </c>
      <c r="H9" s="19" t="s">
        <v>670</v>
      </c>
      <c r="I9" s="19" t="s">
        <v>378</v>
      </c>
      <c r="J9" s="19">
        <f t="shared" si="0"/>
        <v>74.758620689655174</v>
      </c>
      <c r="K9" s="20">
        <f t="shared" si="1"/>
        <v>7.475862068965518</v>
      </c>
      <c r="L9" s="19" t="s">
        <v>671</v>
      </c>
      <c r="M9" s="19" t="s">
        <v>398</v>
      </c>
      <c r="N9" s="19">
        <f t="shared" si="2"/>
        <v>67.041666666666671</v>
      </c>
      <c r="O9" s="19">
        <f t="shared" si="3"/>
        <v>13.408333333333335</v>
      </c>
      <c r="P9" s="36">
        <v>25</v>
      </c>
      <c r="Q9" s="29">
        <v>0</v>
      </c>
      <c r="R9" s="51">
        <v>0</v>
      </c>
      <c r="S9" s="51">
        <f t="shared" si="4"/>
        <v>0</v>
      </c>
      <c r="T9" s="52">
        <f t="shared" si="5"/>
        <v>25</v>
      </c>
      <c r="U9" s="29">
        <v>0</v>
      </c>
      <c r="V9" s="31" t="s">
        <v>393</v>
      </c>
      <c r="W9" s="31" t="e">
        <f t="shared" si="6"/>
        <v>#VALUE!</v>
      </c>
    </row>
    <row r="10" spans="1:23" ht="34.5">
      <c r="A10" s="19">
        <v>8</v>
      </c>
      <c r="B10" s="19">
        <v>159814</v>
      </c>
      <c r="C10" s="19">
        <v>1222190193</v>
      </c>
      <c r="D10" s="20" t="s">
        <v>170</v>
      </c>
      <c r="E10" s="20" t="s">
        <v>171</v>
      </c>
      <c r="F10" s="20" t="s">
        <v>172</v>
      </c>
      <c r="G10" s="20" t="s">
        <v>90</v>
      </c>
      <c r="H10" s="19" t="s">
        <v>753</v>
      </c>
      <c r="I10" s="19" t="s">
        <v>385</v>
      </c>
      <c r="J10" s="19">
        <f t="shared" si="0"/>
        <v>56.07692307692308</v>
      </c>
      <c r="K10" s="20">
        <f t="shared" si="1"/>
        <v>5.6076923076923082</v>
      </c>
      <c r="L10" s="19" t="s">
        <v>754</v>
      </c>
      <c r="M10" s="19" t="s">
        <v>565</v>
      </c>
      <c r="N10" s="19">
        <f t="shared" si="2"/>
        <v>62.357142857142854</v>
      </c>
      <c r="O10" s="19">
        <f t="shared" si="3"/>
        <v>12.471428571428572</v>
      </c>
      <c r="P10" s="28">
        <v>25</v>
      </c>
      <c r="Q10" s="29">
        <v>0</v>
      </c>
      <c r="R10" s="51">
        <v>0</v>
      </c>
      <c r="S10" s="51">
        <f t="shared" si="4"/>
        <v>0</v>
      </c>
      <c r="T10" s="52">
        <f t="shared" si="5"/>
        <v>25</v>
      </c>
      <c r="U10" s="29">
        <v>0</v>
      </c>
      <c r="V10" s="31" t="s">
        <v>393</v>
      </c>
      <c r="W10" s="31" t="e">
        <f t="shared" si="6"/>
        <v>#VALUE!</v>
      </c>
    </row>
    <row r="11" spans="1:23" ht="23.25">
      <c r="A11" s="19">
        <v>9</v>
      </c>
      <c r="B11" s="33">
        <v>160947</v>
      </c>
      <c r="C11" s="33">
        <v>1222190199</v>
      </c>
      <c r="D11" s="34" t="s">
        <v>762</v>
      </c>
      <c r="E11" s="34" t="s">
        <v>763</v>
      </c>
      <c r="F11" s="34" t="s">
        <v>764</v>
      </c>
      <c r="G11" s="34" t="s">
        <v>90</v>
      </c>
      <c r="H11" s="33" t="s">
        <v>765</v>
      </c>
      <c r="I11" s="33" t="s">
        <v>377</v>
      </c>
      <c r="J11" s="19">
        <f t="shared" si="0"/>
        <v>64.275862068965523</v>
      </c>
      <c r="K11" s="20">
        <f t="shared" si="1"/>
        <v>6.427586206896553</v>
      </c>
      <c r="L11" s="33" t="s">
        <v>766</v>
      </c>
      <c r="M11" s="33" t="s">
        <v>565</v>
      </c>
      <c r="N11" s="19">
        <f t="shared" si="2"/>
        <v>66.357142857142861</v>
      </c>
      <c r="O11" s="19">
        <f t="shared" si="3"/>
        <v>13.271428571428572</v>
      </c>
      <c r="P11" s="36">
        <v>25</v>
      </c>
      <c r="Q11" s="37">
        <v>30</v>
      </c>
      <c r="R11" s="51">
        <v>0</v>
      </c>
      <c r="S11" s="51">
        <f t="shared" si="4"/>
        <v>0</v>
      </c>
      <c r="T11" s="52">
        <f t="shared" si="5"/>
        <v>30</v>
      </c>
      <c r="U11" s="37">
        <v>5</v>
      </c>
      <c r="V11" s="38">
        <v>6.4285714285714288</v>
      </c>
      <c r="W11" s="31">
        <f t="shared" si="6"/>
        <v>61.127586206896552</v>
      </c>
    </row>
    <row r="12" spans="1:23" ht="23.25">
      <c r="A12" s="19">
        <v>10</v>
      </c>
      <c r="B12" s="19">
        <v>160430</v>
      </c>
      <c r="C12" s="19">
        <v>1222190208</v>
      </c>
      <c r="D12" s="20" t="s">
        <v>177</v>
      </c>
      <c r="E12" s="20" t="s">
        <v>178</v>
      </c>
      <c r="F12" s="20" t="s">
        <v>179</v>
      </c>
      <c r="G12" s="20" t="s">
        <v>90</v>
      </c>
      <c r="H12" s="19" t="s">
        <v>791</v>
      </c>
      <c r="I12" s="19" t="s">
        <v>378</v>
      </c>
      <c r="J12" s="19">
        <f t="shared" si="0"/>
        <v>56.206896551724135</v>
      </c>
      <c r="K12" s="20">
        <f t="shared" si="1"/>
        <v>5.6206896551724137</v>
      </c>
      <c r="L12" s="19" t="s">
        <v>792</v>
      </c>
      <c r="M12" s="19" t="s">
        <v>793</v>
      </c>
      <c r="N12" s="19">
        <f t="shared" si="2"/>
        <v>69.65625</v>
      </c>
      <c r="O12" s="19">
        <f t="shared" si="3"/>
        <v>13.93125</v>
      </c>
      <c r="P12" s="28">
        <v>0</v>
      </c>
      <c r="Q12" s="29">
        <v>0</v>
      </c>
      <c r="R12" s="51">
        <v>0</v>
      </c>
      <c r="S12" s="51">
        <f t="shared" si="4"/>
        <v>0</v>
      </c>
      <c r="T12" s="52">
        <f t="shared" si="5"/>
        <v>0</v>
      </c>
      <c r="U12" s="29">
        <v>0</v>
      </c>
      <c r="V12" s="31">
        <v>6.8571428571428568</v>
      </c>
      <c r="W12" s="31">
        <f t="shared" si="6"/>
        <v>26.409082512315273</v>
      </c>
    </row>
    <row r="13" spans="1:23" ht="23.25">
      <c r="A13" s="19">
        <v>11</v>
      </c>
      <c r="B13" s="33">
        <v>161018</v>
      </c>
      <c r="C13" s="33">
        <v>1222190227</v>
      </c>
      <c r="D13" s="34" t="s">
        <v>822</v>
      </c>
      <c r="E13" s="34" t="s">
        <v>823</v>
      </c>
      <c r="F13" s="34" t="s">
        <v>700</v>
      </c>
      <c r="G13" s="34" t="s">
        <v>90</v>
      </c>
      <c r="H13" s="33" t="s">
        <v>824</v>
      </c>
      <c r="I13" s="33" t="s">
        <v>375</v>
      </c>
      <c r="J13" s="19">
        <f t="shared" si="0"/>
        <v>78.349206349206355</v>
      </c>
      <c r="K13" s="20">
        <f t="shared" si="1"/>
        <v>7.8349206349206355</v>
      </c>
      <c r="L13" s="33" t="s">
        <v>825</v>
      </c>
      <c r="M13" s="33" t="s">
        <v>380</v>
      </c>
      <c r="N13" s="19">
        <f t="shared" si="2"/>
        <v>88.45</v>
      </c>
      <c r="O13" s="19">
        <f t="shared" si="3"/>
        <v>17.690000000000001</v>
      </c>
      <c r="P13" s="36">
        <v>25</v>
      </c>
      <c r="Q13" s="37">
        <v>0</v>
      </c>
      <c r="R13" s="51">
        <v>0</v>
      </c>
      <c r="S13" s="51">
        <f t="shared" si="4"/>
        <v>0</v>
      </c>
      <c r="T13" s="52">
        <f t="shared" si="5"/>
        <v>25</v>
      </c>
      <c r="U13" s="37">
        <v>0</v>
      </c>
      <c r="V13" s="38" t="s">
        <v>393</v>
      </c>
      <c r="W13" s="31" t="e">
        <f t="shared" si="6"/>
        <v>#VALUE!</v>
      </c>
    </row>
    <row r="14" spans="1:23" ht="23.25">
      <c r="A14" s="19">
        <v>12</v>
      </c>
      <c r="B14" s="33">
        <v>162195</v>
      </c>
      <c r="C14" s="33">
        <v>1222190228</v>
      </c>
      <c r="D14" s="34" t="s">
        <v>826</v>
      </c>
      <c r="E14" s="34" t="s">
        <v>827</v>
      </c>
      <c r="F14" s="34" t="s">
        <v>828</v>
      </c>
      <c r="G14" s="34" t="s">
        <v>90</v>
      </c>
      <c r="H14" s="33" t="s">
        <v>829</v>
      </c>
      <c r="I14" s="33" t="s">
        <v>378</v>
      </c>
      <c r="J14" s="19">
        <f t="shared" si="0"/>
        <v>54.413793103448278</v>
      </c>
      <c r="K14" s="20">
        <f t="shared" si="1"/>
        <v>5.4413793103448285</v>
      </c>
      <c r="L14" s="33" t="s">
        <v>830</v>
      </c>
      <c r="M14" s="33" t="s">
        <v>380</v>
      </c>
      <c r="N14" s="19">
        <f t="shared" si="2"/>
        <v>74.2</v>
      </c>
      <c r="O14" s="19">
        <f t="shared" si="3"/>
        <v>14.840000000000002</v>
      </c>
      <c r="P14" s="36">
        <v>25</v>
      </c>
      <c r="Q14" s="37">
        <v>0</v>
      </c>
      <c r="R14" s="51">
        <v>0</v>
      </c>
      <c r="S14" s="51">
        <f t="shared" si="4"/>
        <v>0</v>
      </c>
      <c r="T14" s="52">
        <f t="shared" si="5"/>
        <v>25</v>
      </c>
      <c r="U14" s="37">
        <v>5</v>
      </c>
      <c r="V14" s="38">
        <v>5.8571428571428568</v>
      </c>
      <c r="W14" s="31">
        <f t="shared" si="6"/>
        <v>56.138522167487686</v>
      </c>
    </row>
    <row r="15" spans="1:23" ht="23.25">
      <c r="A15" s="19">
        <v>13</v>
      </c>
      <c r="B15" s="33">
        <v>162681</v>
      </c>
      <c r="C15" s="33">
        <v>1222190272</v>
      </c>
      <c r="D15" s="34" t="s">
        <v>925</v>
      </c>
      <c r="E15" s="34" t="s">
        <v>926</v>
      </c>
      <c r="F15" s="34" t="s">
        <v>927</v>
      </c>
      <c r="G15" s="34" t="s">
        <v>90</v>
      </c>
      <c r="H15" s="33" t="s">
        <v>928</v>
      </c>
      <c r="I15" s="33" t="s">
        <v>378</v>
      </c>
      <c r="J15" s="19">
        <f t="shared" si="0"/>
        <v>75.65517241379311</v>
      </c>
      <c r="K15" s="20">
        <f t="shared" si="1"/>
        <v>7.565517241379311</v>
      </c>
      <c r="L15" s="33" t="s">
        <v>929</v>
      </c>
      <c r="M15" s="33" t="s">
        <v>380</v>
      </c>
      <c r="N15" s="19">
        <f t="shared" si="2"/>
        <v>76.849999999999994</v>
      </c>
      <c r="O15" s="19">
        <f t="shared" si="3"/>
        <v>15.37</v>
      </c>
      <c r="P15" s="36">
        <v>25</v>
      </c>
      <c r="Q15" s="37">
        <v>0</v>
      </c>
      <c r="R15" s="51" t="s">
        <v>604</v>
      </c>
      <c r="S15" s="51">
        <f t="shared" si="4"/>
        <v>36</v>
      </c>
      <c r="T15" s="52">
        <f t="shared" si="5"/>
        <v>36</v>
      </c>
      <c r="U15" s="37">
        <v>0</v>
      </c>
      <c r="V15" s="38">
        <v>5.1428571428571432</v>
      </c>
      <c r="W15" s="31">
        <f t="shared" si="6"/>
        <v>64.078374384236454</v>
      </c>
    </row>
    <row r="16" spans="1:23" ht="23.25">
      <c r="A16" s="19">
        <v>14</v>
      </c>
      <c r="B16" s="19">
        <v>162673</v>
      </c>
      <c r="C16" s="19">
        <v>1222190288</v>
      </c>
      <c r="D16" s="20" t="s">
        <v>252</v>
      </c>
      <c r="E16" s="20" t="s">
        <v>253</v>
      </c>
      <c r="F16" s="20" t="s">
        <v>254</v>
      </c>
      <c r="G16" s="20" t="s">
        <v>90</v>
      </c>
      <c r="H16" s="19" t="s">
        <v>957</v>
      </c>
      <c r="I16" s="19" t="s">
        <v>958</v>
      </c>
      <c r="J16" s="19">
        <f t="shared" si="0"/>
        <v>70.214285714285708</v>
      </c>
      <c r="K16" s="20">
        <f t="shared" si="1"/>
        <v>7.0214285714285714</v>
      </c>
      <c r="L16" s="19" t="s">
        <v>959</v>
      </c>
      <c r="M16" s="19" t="s">
        <v>405</v>
      </c>
      <c r="N16" s="19">
        <f t="shared" si="2"/>
        <v>55.9375</v>
      </c>
      <c r="O16" s="19">
        <f t="shared" si="3"/>
        <v>11.1875</v>
      </c>
      <c r="P16" s="28">
        <v>25</v>
      </c>
      <c r="Q16" s="29">
        <v>0</v>
      </c>
      <c r="R16" s="51">
        <v>0</v>
      </c>
      <c r="S16" s="51">
        <f t="shared" si="4"/>
        <v>0</v>
      </c>
      <c r="T16" s="52">
        <f t="shared" si="5"/>
        <v>25</v>
      </c>
      <c r="U16" s="29">
        <v>0</v>
      </c>
      <c r="V16" s="31" t="s">
        <v>393</v>
      </c>
      <c r="W16" s="31" t="e">
        <f t="shared" si="6"/>
        <v>#VALUE!</v>
      </c>
    </row>
    <row r="17" spans="1:23" ht="23.25">
      <c r="A17" s="19">
        <v>15</v>
      </c>
      <c r="B17" s="33">
        <v>159913</v>
      </c>
      <c r="C17" s="33">
        <v>1222190298</v>
      </c>
      <c r="D17" s="34" t="s">
        <v>260</v>
      </c>
      <c r="E17" s="34" t="s">
        <v>261</v>
      </c>
      <c r="F17" s="34" t="s">
        <v>262</v>
      </c>
      <c r="G17" s="34" t="s">
        <v>90</v>
      </c>
      <c r="H17" s="33" t="s">
        <v>973</v>
      </c>
      <c r="I17" s="33" t="s">
        <v>385</v>
      </c>
      <c r="J17" s="19">
        <f t="shared" si="0"/>
        <v>71.884615384615387</v>
      </c>
      <c r="K17" s="20">
        <f t="shared" si="1"/>
        <v>7.1884615384615387</v>
      </c>
      <c r="L17" s="33" t="s">
        <v>974</v>
      </c>
      <c r="M17" s="33" t="s">
        <v>425</v>
      </c>
      <c r="N17" s="19">
        <f t="shared" si="2"/>
        <v>75.5</v>
      </c>
      <c r="O17" s="19">
        <v>15.1</v>
      </c>
      <c r="P17" s="36">
        <v>25</v>
      </c>
      <c r="Q17" s="37">
        <v>0</v>
      </c>
      <c r="R17" s="51">
        <v>0</v>
      </c>
      <c r="S17" s="51">
        <f t="shared" si="4"/>
        <v>0</v>
      </c>
      <c r="T17" s="52">
        <f t="shared" si="5"/>
        <v>25</v>
      </c>
      <c r="U17" s="37">
        <v>0</v>
      </c>
      <c r="V17" s="38">
        <v>5.7142857142857144</v>
      </c>
      <c r="W17" s="31">
        <f t="shared" si="6"/>
        <v>53.002747252747255</v>
      </c>
    </row>
    <row r="18" spans="1:23" ht="23.25">
      <c r="A18" s="19">
        <v>16</v>
      </c>
      <c r="B18" s="19">
        <v>161935</v>
      </c>
      <c r="C18" s="19">
        <v>1222190324</v>
      </c>
      <c r="D18" s="20" t="s">
        <v>1038</v>
      </c>
      <c r="E18" s="20" t="s">
        <v>1039</v>
      </c>
      <c r="F18" s="20" t="s">
        <v>1040</v>
      </c>
      <c r="G18" s="20" t="s">
        <v>90</v>
      </c>
      <c r="H18" s="19" t="s">
        <v>1041</v>
      </c>
      <c r="I18" s="19" t="s">
        <v>425</v>
      </c>
      <c r="J18" s="19">
        <f t="shared" si="0"/>
        <v>72.25</v>
      </c>
      <c r="K18" s="20">
        <f t="shared" si="1"/>
        <v>7.2250000000000005</v>
      </c>
      <c r="L18" s="19" t="s">
        <v>1042</v>
      </c>
      <c r="M18" s="19" t="s">
        <v>380</v>
      </c>
      <c r="N18" s="19">
        <f t="shared" si="2"/>
        <v>64.95</v>
      </c>
      <c r="O18" s="19">
        <f t="shared" ref="O18:O25" si="7">0.2*N18</f>
        <v>12.990000000000002</v>
      </c>
      <c r="P18" s="36">
        <v>25</v>
      </c>
      <c r="Q18" s="29">
        <v>5</v>
      </c>
      <c r="R18" s="51">
        <v>0</v>
      </c>
      <c r="S18" s="51">
        <f t="shared" si="4"/>
        <v>0</v>
      </c>
      <c r="T18" s="52">
        <f t="shared" si="5"/>
        <v>25</v>
      </c>
      <c r="U18" s="37">
        <v>5</v>
      </c>
      <c r="V18" s="38" t="s">
        <v>393</v>
      </c>
      <c r="W18" s="31" t="e">
        <f t="shared" si="6"/>
        <v>#VALUE!</v>
      </c>
    </row>
    <row r="19" spans="1:23" ht="23.25">
      <c r="A19" s="19">
        <v>17</v>
      </c>
      <c r="B19" s="19">
        <v>160606</v>
      </c>
      <c r="C19" s="19">
        <v>1222190334</v>
      </c>
      <c r="D19" s="20" t="s">
        <v>1068</v>
      </c>
      <c r="E19" s="20" t="s">
        <v>1069</v>
      </c>
      <c r="F19" s="20" t="s">
        <v>1070</v>
      </c>
      <c r="G19" s="20" t="s">
        <v>90</v>
      </c>
      <c r="H19" s="19" t="s">
        <v>1071</v>
      </c>
      <c r="I19" s="19" t="s">
        <v>378</v>
      </c>
      <c r="J19" s="19">
        <f t="shared" si="0"/>
        <v>72.517241379310349</v>
      </c>
      <c r="K19" s="20">
        <f t="shared" si="1"/>
        <v>7.2517241379310349</v>
      </c>
      <c r="L19" s="19" t="s">
        <v>834</v>
      </c>
      <c r="M19" s="19" t="s">
        <v>380</v>
      </c>
      <c r="N19" s="19">
        <f t="shared" si="2"/>
        <v>69.599999999999994</v>
      </c>
      <c r="O19" s="19">
        <f t="shared" si="7"/>
        <v>13.92</v>
      </c>
      <c r="P19" s="28">
        <v>25</v>
      </c>
      <c r="Q19" s="29">
        <v>0</v>
      </c>
      <c r="R19" s="51">
        <v>0</v>
      </c>
      <c r="S19" s="51">
        <f t="shared" si="4"/>
        <v>0</v>
      </c>
      <c r="T19" s="52">
        <f t="shared" si="5"/>
        <v>25</v>
      </c>
      <c r="U19" s="29">
        <v>5</v>
      </c>
      <c r="V19" s="31" t="s">
        <v>393</v>
      </c>
      <c r="W19" s="31" t="e">
        <f t="shared" si="6"/>
        <v>#VALUE!</v>
      </c>
    </row>
    <row r="20" spans="1:23" ht="23.25">
      <c r="A20" s="19">
        <v>18</v>
      </c>
      <c r="B20" s="19">
        <v>161227</v>
      </c>
      <c r="C20" s="19">
        <v>1222190335</v>
      </c>
      <c r="D20" s="20" t="s">
        <v>1072</v>
      </c>
      <c r="E20" s="20" t="s">
        <v>1073</v>
      </c>
      <c r="F20" s="20" t="s">
        <v>1040</v>
      </c>
      <c r="G20" s="20" t="s">
        <v>90</v>
      </c>
      <c r="H20" s="19" t="s">
        <v>1074</v>
      </c>
      <c r="I20" s="19" t="s">
        <v>378</v>
      </c>
      <c r="J20" s="19">
        <f t="shared" si="0"/>
        <v>76.724137931034477</v>
      </c>
      <c r="K20" s="20">
        <f t="shared" si="1"/>
        <v>7.6724137931034484</v>
      </c>
      <c r="L20" s="19" t="s">
        <v>603</v>
      </c>
      <c r="M20" s="19" t="s">
        <v>398</v>
      </c>
      <c r="N20" s="19">
        <f t="shared" si="2"/>
        <v>78.083333333333329</v>
      </c>
      <c r="O20" s="19">
        <f t="shared" si="7"/>
        <v>15.616666666666667</v>
      </c>
      <c r="P20" s="28">
        <v>25</v>
      </c>
      <c r="Q20" s="29">
        <v>0</v>
      </c>
      <c r="R20" s="51" t="s">
        <v>48</v>
      </c>
      <c r="S20" s="51">
        <f t="shared" si="4"/>
        <v>22.801500000000001</v>
      </c>
      <c r="T20" s="52">
        <f t="shared" si="5"/>
        <v>25</v>
      </c>
      <c r="U20" s="29">
        <v>0</v>
      </c>
      <c r="V20" s="31">
        <v>5.7142857142857144</v>
      </c>
      <c r="W20" s="31">
        <f t="shared" si="6"/>
        <v>54.003366174055834</v>
      </c>
    </row>
    <row r="21" spans="1:23" ht="23.25">
      <c r="A21" s="19">
        <v>19</v>
      </c>
      <c r="B21" s="33">
        <v>159439</v>
      </c>
      <c r="C21" s="33">
        <v>1222190342</v>
      </c>
      <c r="D21" s="34" t="s">
        <v>298</v>
      </c>
      <c r="E21" s="34" t="s">
        <v>299</v>
      </c>
      <c r="F21" s="34" t="s">
        <v>300</v>
      </c>
      <c r="G21" s="34" t="s">
        <v>90</v>
      </c>
      <c r="H21" s="33" t="s">
        <v>733</v>
      </c>
      <c r="I21" s="33" t="s">
        <v>378</v>
      </c>
      <c r="J21" s="19">
        <f t="shared" si="0"/>
        <v>79.034482758620683</v>
      </c>
      <c r="K21" s="20">
        <f t="shared" si="1"/>
        <v>7.9034482758620683</v>
      </c>
      <c r="L21" s="33" t="s">
        <v>1084</v>
      </c>
      <c r="M21" s="33" t="s">
        <v>1085</v>
      </c>
      <c r="N21" s="19">
        <f t="shared" si="2"/>
        <v>84.304347826086953</v>
      </c>
      <c r="O21" s="19">
        <f t="shared" si="7"/>
        <v>16.860869565217392</v>
      </c>
      <c r="P21" s="36">
        <v>25</v>
      </c>
      <c r="Q21" s="37">
        <v>0</v>
      </c>
      <c r="R21" s="51">
        <v>0</v>
      </c>
      <c r="S21" s="51">
        <f t="shared" si="4"/>
        <v>0</v>
      </c>
      <c r="T21" s="52">
        <f t="shared" si="5"/>
        <v>25</v>
      </c>
      <c r="U21" s="37">
        <v>0</v>
      </c>
      <c r="V21" s="38">
        <v>7.5714285714285712</v>
      </c>
      <c r="W21" s="31">
        <f t="shared" si="6"/>
        <v>57.33574641250803</v>
      </c>
    </row>
    <row r="22" spans="1:23" ht="23.25">
      <c r="A22" s="19">
        <v>20</v>
      </c>
      <c r="B22" s="33">
        <v>175435</v>
      </c>
      <c r="C22" s="33">
        <v>1222190357</v>
      </c>
      <c r="D22" s="34" t="s">
        <v>1120</v>
      </c>
      <c r="E22" s="34" t="s">
        <v>1121</v>
      </c>
      <c r="F22" s="34" t="s">
        <v>1122</v>
      </c>
      <c r="G22" s="34" t="s">
        <v>90</v>
      </c>
      <c r="H22" s="33" t="s">
        <v>1123</v>
      </c>
      <c r="I22" s="33" t="s">
        <v>378</v>
      </c>
      <c r="J22" s="19">
        <f t="shared" si="0"/>
        <v>61.137931034482762</v>
      </c>
      <c r="K22" s="20">
        <f t="shared" si="1"/>
        <v>6.1137931034482769</v>
      </c>
      <c r="L22" s="33" t="s">
        <v>1124</v>
      </c>
      <c r="M22" s="33" t="s">
        <v>398</v>
      </c>
      <c r="N22" s="19">
        <f t="shared" si="2"/>
        <v>66.125</v>
      </c>
      <c r="O22" s="19">
        <f t="shared" si="7"/>
        <v>13.225000000000001</v>
      </c>
      <c r="P22" s="36">
        <v>25</v>
      </c>
      <c r="Q22" s="37">
        <v>0</v>
      </c>
      <c r="R22" s="51">
        <v>0</v>
      </c>
      <c r="S22" s="51">
        <f t="shared" si="4"/>
        <v>0</v>
      </c>
      <c r="T22" s="52">
        <f t="shared" si="5"/>
        <v>25</v>
      </c>
      <c r="U22" s="37">
        <v>5</v>
      </c>
      <c r="V22" s="38">
        <v>6.1428571428571432</v>
      </c>
      <c r="W22" s="31">
        <f t="shared" si="6"/>
        <v>55.481650246305428</v>
      </c>
    </row>
    <row r="23" spans="1:23" ht="23.25">
      <c r="A23" s="19">
        <v>21</v>
      </c>
      <c r="B23" s="19">
        <v>159821</v>
      </c>
      <c r="C23" s="19">
        <v>1222190358</v>
      </c>
      <c r="D23" s="20" t="s">
        <v>1125</v>
      </c>
      <c r="E23" s="20" t="s">
        <v>1126</v>
      </c>
      <c r="F23" s="20" t="s">
        <v>837</v>
      </c>
      <c r="G23" s="20" t="s">
        <v>90</v>
      </c>
      <c r="H23" s="19" t="s">
        <v>1127</v>
      </c>
      <c r="I23" s="19" t="s">
        <v>378</v>
      </c>
      <c r="J23" s="19">
        <f t="shared" si="0"/>
        <v>65.965517241379317</v>
      </c>
      <c r="K23" s="20">
        <f t="shared" si="1"/>
        <v>6.5965517241379317</v>
      </c>
      <c r="L23" s="19" t="s">
        <v>1128</v>
      </c>
      <c r="M23" s="19" t="s">
        <v>380</v>
      </c>
      <c r="N23" s="19">
        <f t="shared" si="2"/>
        <v>79.150000000000006</v>
      </c>
      <c r="O23" s="19">
        <f t="shared" si="7"/>
        <v>15.830000000000002</v>
      </c>
      <c r="P23" s="28">
        <v>25</v>
      </c>
      <c r="Q23" s="29">
        <v>0</v>
      </c>
      <c r="R23" s="51">
        <v>0</v>
      </c>
      <c r="S23" s="51">
        <f t="shared" si="4"/>
        <v>0</v>
      </c>
      <c r="T23" s="52">
        <f t="shared" si="5"/>
        <v>25</v>
      </c>
      <c r="U23" s="29">
        <v>0</v>
      </c>
      <c r="V23" s="31" t="s">
        <v>393</v>
      </c>
      <c r="W23" s="31" t="e">
        <f t="shared" si="6"/>
        <v>#VALUE!</v>
      </c>
    </row>
    <row r="24" spans="1:23" ht="23.25">
      <c r="A24" s="19">
        <v>22</v>
      </c>
      <c r="B24" s="19">
        <v>175894</v>
      </c>
      <c r="C24" s="19">
        <v>1222190377</v>
      </c>
      <c r="D24" s="20" t="s">
        <v>1168</v>
      </c>
      <c r="E24" s="20" t="s">
        <v>1169</v>
      </c>
      <c r="F24" s="20" t="s">
        <v>828</v>
      </c>
      <c r="G24" s="20" t="s">
        <v>90</v>
      </c>
      <c r="H24" s="19" t="s">
        <v>1086</v>
      </c>
      <c r="I24" s="19" t="s">
        <v>378</v>
      </c>
      <c r="J24" s="19">
        <f t="shared" si="0"/>
        <v>69.241379310344826</v>
      </c>
      <c r="K24" s="20">
        <f t="shared" si="1"/>
        <v>6.9241379310344833</v>
      </c>
      <c r="L24" s="19" t="s">
        <v>1170</v>
      </c>
      <c r="M24" s="19" t="s">
        <v>380</v>
      </c>
      <c r="N24" s="19">
        <f t="shared" si="2"/>
        <v>69.2</v>
      </c>
      <c r="O24" s="19">
        <f t="shared" si="7"/>
        <v>13.840000000000002</v>
      </c>
      <c r="P24" s="28">
        <v>0</v>
      </c>
      <c r="Q24" s="29">
        <v>0</v>
      </c>
      <c r="R24" s="51">
        <v>0</v>
      </c>
      <c r="S24" s="51">
        <f t="shared" si="4"/>
        <v>0</v>
      </c>
      <c r="T24" s="52">
        <f t="shared" si="5"/>
        <v>0</v>
      </c>
      <c r="U24" s="29">
        <v>5</v>
      </c>
      <c r="V24" s="31" t="s">
        <v>393</v>
      </c>
      <c r="W24" s="31" t="e">
        <f t="shared" si="6"/>
        <v>#VALUE!</v>
      </c>
    </row>
    <row r="25" spans="1:23" ht="23.25">
      <c r="A25" s="19">
        <v>23</v>
      </c>
      <c r="B25" s="19">
        <v>175963</v>
      </c>
      <c r="C25" s="19">
        <v>1222190380</v>
      </c>
      <c r="D25" s="20" t="s">
        <v>1179</v>
      </c>
      <c r="E25" s="20" t="s">
        <v>1180</v>
      </c>
      <c r="F25" s="20" t="s">
        <v>1181</v>
      </c>
      <c r="G25" s="20" t="s">
        <v>90</v>
      </c>
      <c r="H25" s="19" t="s">
        <v>1182</v>
      </c>
      <c r="I25" s="19" t="s">
        <v>378</v>
      </c>
      <c r="J25" s="19">
        <f t="shared" si="0"/>
        <v>64.172413793103445</v>
      </c>
      <c r="K25" s="20">
        <f t="shared" si="1"/>
        <v>6.4172413793103447</v>
      </c>
      <c r="L25" s="19" t="s">
        <v>1183</v>
      </c>
      <c r="M25" s="19" t="s">
        <v>398</v>
      </c>
      <c r="N25" s="19">
        <f t="shared" si="2"/>
        <v>59.083333333333336</v>
      </c>
      <c r="O25" s="19">
        <f t="shared" si="7"/>
        <v>11.816666666666668</v>
      </c>
      <c r="P25" s="28">
        <v>25</v>
      </c>
      <c r="Q25" s="29">
        <v>0</v>
      </c>
      <c r="R25" s="51">
        <v>0</v>
      </c>
      <c r="S25" s="51">
        <f t="shared" si="4"/>
        <v>0</v>
      </c>
      <c r="T25" s="52">
        <f t="shared" si="5"/>
        <v>25</v>
      </c>
      <c r="U25" s="29">
        <v>0</v>
      </c>
      <c r="V25" s="31" t="s">
        <v>393</v>
      </c>
      <c r="W25" s="31" t="e">
        <f t="shared" si="6"/>
        <v>#VALUE!</v>
      </c>
    </row>
    <row r="27" spans="1:23" s="54" customFormat="1" ht="129.75" customHeight="1">
      <c r="A27" s="67" t="s">
        <v>1237</v>
      </c>
      <c r="B27" s="68"/>
      <c r="C27" s="68"/>
      <c r="D27" s="68"/>
      <c r="E27" s="68"/>
      <c r="F27" s="68"/>
      <c r="G27" s="68"/>
      <c r="H27" s="68"/>
      <c r="I27" s="68"/>
      <c r="J27" s="68"/>
      <c r="K27" s="68"/>
      <c r="L27" s="68"/>
      <c r="M27" s="68"/>
      <c r="N27" s="68"/>
      <c r="O27" s="68"/>
      <c r="P27" s="68"/>
      <c r="Q27" s="68"/>
      <c r="R27" s="68"/>
      <c r="S27" s="68"/>
      <c r="T27" s="68"/>
      <c r="U27" s="68"/>
      <c r="V27" s="68"/>
      <c r="W27" s="68"/>
    </row>
    <row r="28" spans="1:23" s="54" customFormat="1" ht="23.25" customHeight="1">
      <c r="A28" s="69" t="s">
        <v>1203</v>
      </c>
      <c r="B28" s="70"/>
      <c r="C28" s="70"/>
      <c r="D28" s="70"/>
      <c r="E28" s="70"/>
      <c r="F28" s="70"/>
      <c r="G28" s="70"/>
      <c r="H28" s="70"/>
      <c r="I28" s="70"/>
      <c r="J28" s="70"/>
      <c r="K28" s="70"/>
      <c r="L28" s="70"/>
      <c r="M28" s="70"/>
      <c r="N28" s="70"/>
      <c r="O28" s="70"/>
      <c r="P28" s="70"/>
      <c r="Q28" s="70"/>
      <c r="R28" s="70"/>
      <c r="S28" s="70"/>
      <c r="T28" s="70"/>
      <c r="U28" s="70"/>
      <c r="V28" s="70"/>
      <c r="W28" s="70"/>
    </row>
  </sheetData>
  <sortState ref="A3:X25">
    <sortCondition ref="C1"/>
  </sortState>
  <mergeCells count="3">
    <mergeCell ref="A1:W1"/>
    <mergeCell ref="A27:W27"/>
    <mergeCell ref="A28:W28"/>
  </mergeCells>
  <conditionalFormatting sqref="C3:C25">
    <cfRule type="duplicateValues" dxfId="2" priority="14"/>
  </conditionalFormatting>
  <pageMargins left="0.7" right="0.7" top="0.75" bottom="0.75" header="0.3" footer="0.3"/>
  <pageSetup scale="98" orientation="landscape" verticalDpi="0" r:id="rId1"/>
</worksheet>
</file>

<file path=xl/worksheets/sheet17.xml><?xml version="1.0" encoding="utf-8"?>
<worksheet xmlns="http://schemas.openxmlformats.org/spreadsheetml/2006/main" xmlns:r="http://schemas.openxmlformats.org/officeDocument/2006/relationships">
  <dimension ref="A1:W36"/>
  <sheetViews>
    <sheetView topLeftCell="A25" workbookViewId="0">
      <selection activeCell="A34" sqref="A34:W34"/>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1" width="4" style="1" customWidth="1"/>
    <col min="12" max="12" width="5" style="1" customWidth="1"/>
    <col min="13" max="14" width="4.28515625" style="1" customWidth="1"/>
    <col min="15" max="15" width="4.42578125" style="1" customWidth="1"/>
    <col min="16" max="16" width="4.140625" style="1" customWidth="1"/>
    <col min="17" max="17" width="4.85546875" style="1" customWidth="1"/>
    <col min="18" max="18" width="5.85546875" style="1" customWidth="1"/>
    <col min="19" max="19" width="4.85546875" style="1" customWidth="1"/>
    <col min="20" max="20" width="3.85546875" style="1" customWidth="1"/>
    <col min="21" max="21" width="5.42578125" style="53" customWidth="1"/>
    <col min="22" max="22" width="5.7109375" style="1" customWidth="1"/>
    <col min="23" max="23" width="7.7109375" style="1" customWidth="1"/>
    <col min="24" max="16384" width="9.140625" style="1"/>
  </cols>
  <sheetData>
    <row r="1" spans="1:23" s="54" customFormat="1" ht="45.75" customHeight="1">
      <c r="A1" s="66" t="s">
        <v>1205</v>
      </c>
      <c r="B1" s="66"/>
      <c r="C1" s="66"/>
      <c r="D1" s="66"/>
      <c r="E1" s="66"/>
      <c r="F1" s="66"/>
      <c r="G1" s="66"/>
      <c r="H1" s="66"/>
      <c r="I1" s="66"/>
      <c r="J1" s="66"/>
      <c r="K1" s="66"/>
      <c r="L1" s="66"/>
      <c r="M1" s="66"/>
      <c r="N1" s="66"/>
      <c r="O1" s="66"/>
      <c r="P1" s="66"/>
      <c r="Q1" s="66"/>
      <c r="R1" s="66"/>
      <c r="S1" s="66"/>
      <c r="T1" s="66"/>
      <c r="U1" s="66"/>
      <c r="V1" s="66"/>
      <c r="W1" s="66"/>
    </row>
    <row r="2" spans="1:23"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23" t="s">
        <v>1200</v>
      </c>
      <c r="T2" s="50" t="s">
        <v>17</v>
      </c>
      <c r="U2" s="23" t="s">
        <v>365</v>
      </c>
      <c r="V2" s="25" t="s">
        <v>364</v>
      </c>
      <c r="W2" s="25" t="s">
        <v>366</v>
      </c>
    </row>
    <row r="3" spans="1:23" ht="23.25">
      <c r="A3" s="19">
        <v>1</v>
      </c>
      <c r="B3" s="33">
        <v>159763</v>
      </c>
      <c r="C3" s="33">
        <v>1222190010</v>
      </c>
      <c r="D3" s="34" t="s">
        <v>25</v>
      </c>
      <c r="E3" s="34" t="s">
        <v>26</v>
      </c>
      <c r="F3" s="34" t="s">
        <v>27</v>
      </c>
      <c r="G3" s="34" t="s">
        <v>28</v>
      </c>
      <c r="H3" s="33" t="s">
        <v>374</v>
      </c>
      <c r="I3" s="33" t="s">
        <v>375</v>
      </c>
      <c r="J3" s="19">
        <f>(H3*100)/I3</f>
        <v>74.222222222222229</v>
      </c>
      <c r="K3" s="20">
        <f t="shared" ref="K3:K32" si="0">0.1*J3</f>
        <v>7.4222222222222234</v>
      </c>
      <c r="L3" s="33" t="s">
        <v>376</v>
      </c>
      <c r="M3" s="33" t="s">
        <v>373</v>
      </c>
      <c r="N3" s="19">
        <f>(L3*100)/M3</f>
        <v>68.711111111111109</v>
      </c>
      <c r="O3" s="19">
        <f t="shared" ref="O3:O32" si="1">0.2*N3</f>
        <v>13.742222222222223</v>
      </c>
      <c r="P3" s="36">
        <v>0</v>
      </c>
      <c r="Q3" s="37">
        <v>0</v>
      </c>
      <c r="R3" s="51" t="s">
        <v>31</v>
      </c>
      <c r="S3" s="51">
        <f t="shared" ref="S3:S32" si="2">R3*0.45</f>
        <v>28.8</v>
      </c>
      <c r="T3" s="52">
        <f t="shared" ref="T3:T32" si="3">MAX(P3,Q3,R3,S3)</f>
        <v>28.8</v>
      </c>
      <c r="U3" s="37">
        <v>5</v>
      </c>
      <c r="V3" s="38">
        <v>8.7142857142857135</v>
      </c>
      <c r="W3" s="31">
        <f t="shared" ref="W3:W32" si="4">K3+O3+T3+U3+V3</f>
        <v>63.678730158730161</v>
      </c>
    </row>
    <row r="4" spans="1:23" ht="23.25">
      <c r="A4" s="19">
        <v>2</v>
      </c>
      <c r="B4" s="19">
        <v>163710</v>
      </c>
      <c r="C4" s="19">
        <v>1222190011</v>
      </c>
      <c r="D4" s="20" t="s">
        <v>25</v>
      </c>
      <c r="E4" s="20" t="s">
        <v>32</v>
      </c>
      <c r="F4" s="20" t="s">
        <v>33</v>
      </c>
      <c r="G4" s="20" t="s">
        <v>28</v>
      </c>
      <c r="H4" s="19" t="s">
        <v>377</v>
      </c>
      <c r="I4" s="19" t="s">
        <v>378</v>
      </c>
      <c r="J4" s="19">
        <f>(H4*100)/I4</f>
        <v>50</v>
      </c>
      <c r="K4" s="20">
        <f t="shared" si="0"/>
        <v>5</v>
      </c>
      <c r="L4" s="19" t="s">
        <v>379</v>
      </c>
      <c r="M4" s="19" t="s">
        <v>380</v>
      </c>
      <c r="N4" s="19">
        <f>(L4*100)/M4</f>
        <v>61.15</v>
      </c>
      <c r="O4" s="19">
        <f t="shared" si="1"/>
        <v>12.23</v>
      </c>
      <c r="P4" s="28">
        <v>0</v>
      </c>
      <c r="Q4" s="29">
        <v>0</v>
      </c>
      <c r="R4" s="51" t="s">
        <v>35</v>
      </c>
      <c r="S4" s="51">
        <f t="shared" si="2"/>
        <v>27.598500000000001</v>
      </c>
      <c r="T4" s="52">
        <f t="shared" si="3"/>
        <v>27.598500000000001</v>
      </c>
      <c r="U4" s="29">
        <v>0</v>
      </c>
      <c r="V4" s="31">
        <v>5.2857142857142856</v>
      </c>
      <c r="W4" s="31">
        <f t="shared" si="4"/>
        <v>50.11421428571429</v>
      </c>
    </row>
    <row r="5" spans="1:23" ht="23.25">
      <c r="A5" s="19">
        <v>3</v>
      </c>
      <c r="B5" s="33">
        <v>161530</v>
      </c>
      <c r="C5" s="33">
        <v>1222190020</v>
      </c>
      <c r="D5" s="34" t="s">
        <v>413</v>
      </c>
      <c r="E5" s="34" t="s">
        <v>414</v>
      </c>
      <c r="F5" s="34" t="s">
        <v>415</v>
      </c>
      <c r="G5" s="34" t="s">
        <v>28</v>
      </c>
      <c r="H5" s="33" t="s">
        <v>416</v>
      </c>
      <c r="I5" s="33" t="s">
        <v>378</v>
      </c>
      <c r="J5" s="19">
        <f>(H5*100)/I5</f>
        <v>89.206896551724142</v>
      </c>
      <c r="K5" s="20">
        <f t="shared" si="0"/>
        <v>8.9206896551724153</v>
      </c>
      <c r="L5" s="33">
        <v>1653</v>
      </c>
      <c r="M5" s="33" t="s">
        <v>380</v>
      </c>
      <c r="N5" s="19">
        <f>(L5*100)/M5</f>
        <v>82.65</v>
      </c>
      <c r="O5" s="19">
        <f t="shared" si="1"/>
        <v>16.53</v>
      </c>
      <c r="P5" s="36">
        <v>0</v>
      </c>
      <c r="Q5" s="37">
        <v>0</v>
      </c>
      <c r="R5" s="51" t="s">
        <v>54</v>
      </c>
      <c r="S5" s="51">
        <f t="shared" si="2"/>
        <v>25.2</v>
      </c>
      <c r="T5" s="52">
        <f t="shared" si="3"/>
        <v>25.2</v>
      </c>
      <c r="U5" s="37">
        <v>0</v>
      </c>
      <c r="V5" s="38">
        <v>5</v>
      </c>
      <c r="W5" s="31">
        <f t="shared" si="4"/>
        <v>55.650689655172414</v>
      </c>
    </row>
    <row r="6" spans="1:23" ht="23.25">
      <c r="A6" s="19">
        <v>4</v>
      </c>
      <c r="B6" s="33">
        <v>164308</v>
      </c>
      <c r="C6" s="33">
        <v>1222190033</v>
      </c>
      <c r="D6" s="34" t="s">
        <v>438</v>
      </c>
      <c r="E6" s="34" t="s">
        <v>439</v>
      </c>
      <c r="F6" s="34" t="s">
        <v>440</v>
      </c>
      <c r="G6" s="34" t="s">
        <v>28</v>
      </c>
      <c r="H6" s="33"/>
      <c r="I6" s="33"/>
      <c r="J6" s="19">
        <v>0</v>
      </c>
      <c r="K6" s="20">
        <f t="shared" si="0"/>
        <v>0</v>
      </c>
      <c r="L6" s="33" t="s">
        <v>386</v>
      </c>
      <c r="M6" s="33" t="s">
        <v>386</v>
      </c>
      <c r="N6" s="19">
        <v>0</v>
      </c>
      <c r="O6" s="19">
        <f t="shared" si="1"/>
        <v>0</v>
      </c>
      <c r="P6" s="36">
        <v>25</v>
      </c>
      <c r="Q6" s="37">
        <v>5</v>
      </c>
      <c r="R6" s="51">
        <v>0</v>
      </c>
      <c r="S6" s="51">
        <f t="shared" si="2"/>
        <v>0</v>
      </c>
      <c r="T6" s="52">
        <f t="shared" si="3"/>
        <v>25</v>
      </c>
      <c r="U6" s="37">
        <v>5</v>
      </c>
      <c r="V6" s="38" t="s">
        <v>393</v>
      </c>
      <c r="W6" s="31" t="e">
        <f t="shared" si="4"/>
        <v>#VALUE!</v>
      </c>
    </row>
    <row r="7" spans="1:23" ht="23.25">
      <c r="A7" s="19">
        <v>5</v>
      </c>
      <c r="B7" s="33">
        <v>162330</v>
      </c>
      <c r="C7" s="33">
        <v>1222190051</v>
      </c>
      <c r="D7" s="34" t="s">
        <v>55</v>
      </c>
      <c r="E7" s="34" t="s">
        <v>56</v>
      </c>
      <c r="F7" s="34" t="s">
        <v>57</v>
      </c>
      <c r="G7" s="34" t="s">
        <v>28</v>
      </c>
      <c r="H7" s="33" t="s">
        <v>487</v>
      </c>
      <c r="I7" s="33" t="s">
        <v>378</v>
      </c>
      <c r="J7" s="19">
        <f t="shared" ref="J7:J32" si="5">(H7*100)/I7</f>
        <v>57.689655172413794</v>
      </c>
      <c r="K7" s="20">
        <f t="shared" si="0"/>
        <v>5.7689655172413801</v>
      </c>
      <c r="L7" s="33" t="s">
        <v>488</v>
      </c>
      <c r="M7" s="33" t="s">
        <v>380</v>
      </c>
      <c r="N7" s="19">
        <f t="shared" ref="N7:N32" si="6">(L7*100)/M7</f>
        <v>59.6</v>
      </c>
      <c r="O7" s="19">
        <f t="shared" si="1"/>
        <v>11.920000000000002</v>
      </c>
      <c r="P7" s="28">
        <v>25</v>
      </c>
      <c r="Q7" s="29">
        <v>0</v>
      </c>
      <c r="R7" s="51" t="s">
        <v>59</v>
      </c>
      <c r="S7" s="51">
        <f t="shared" si="2"/>
        <v>23.400000000000002</v>
      </c>
      <c r="T7" s="52">
        <f t="shared" si="3"/>
        <v>25</v>
      </c>
      <c r="U7" s="29">
        <v>5</v>
      </c>
      <c r="V7" s="31">
        <v>8.5714285714285712</v>
      </c>
      <c r="W7" s="31">
        <f t="shared" si="4"/>
        <v>56.260394088669955</v>
      </c>
    </row>
    <row r="8" spans="1:23" ht="23.25">
      <c r="A8" s="19">
        <v>6</v>
      </c>
      <c r="B8" s="19">
        <v>163687</v>
      </c>
      <c r="C8" s="19">
        <v>1222190065</v>
      </c>
      <c r="D8" s="20" t="s">
        <v>518</v>
      </c>
      <c r="E8" s="20" t="s">
        <v>519</v>
      </c>
      <c r="F8" s="20" t="s">
        <v>73</v>
      </c>
      <c r="G8" s="20" t="s">
        <v>28</v>
      </c>
      <c r="H8" s="19" t="s">
        <v>520</v>
      </c>
      <c r="I8" s="19" t="s">
        <v>378</v>
      </c>
      <c r="J8" s="19">
        <f t="shared" si="5"/>
        <v>79.931034482758619</v>
      </c>
      <c r="K8" s="20">
        <f t="shared" si="0"/>
        <v>7.9931034482758623</v>
      </c>
      <c r="L8" s="19" t="s">
        <v>521</v>
      </c>
      <c r="M8" s="19" t="s">
        <v>373</v>
      </c>
      <c r="N8" s="19">
        <f t="shared" si="6"/>
        <v>81.155555555555551</v>
      </c>
      <c r="O8" s="19">
        <f t="shared" si="1"/>
        <v>16.231111111111112</v>
      </c>
      <c r="P8" s="28">
        <v>0</v>
      </c>
      <c r="Q8" s="29">
        <v>0</v>
      </c>
      <c r="R8" s="51" t="s">
        <v>522</v>
      </c>
      <c r="S8" s="51">
        <f t="shared" si="2"/>
        <v>32.9985</v>
      </c>
      <c r="T8" s="52">
        <f t="shared" si="3"/>
        <v>32.9985</v>
      </c>
      <c r="U8" s="29">
        <v>5</v>
      </c>
      <c r="V8" s="31">
        <v>8.5714285714285712</v>
      </c>
      <c r="W8" s="31">
        <f t="shared" si="4"/>
        <v>70.794143130815542</v>
      </c>
    </row>
    <row r="9" spans="1:23" ht="23.25">
      <c r="A9" s="19">
        <v>7</v>
      </c>
      <c r="B9" s="19">
        <v>159058</v>
      </c>
      <c r="C9" s="19">
        <v>1222190085</v>
      </c>
      <c r="D9" s="20" t="s">
        <v>571</v>
      </c>
      <c r="E9" s="20" t="s">
        <v>572</v>
      </c>
      <c r="F9" s="20" t="s">
        <v>573</v>
      </c>
      <c r="G9" s="20" t="s">
        <v>28</v>
      </c>
      <c r="H9" s="19" t="s">
        <v>574</v>
      </c>
      <c r="I9" s="19" t="s">
        <v>375</v>
      </c>
      <c r="J9" s="19">
        <f t="shared" si="5"/>
        <v>78.952380952380949</v>
      </c>
      <c r="K9" s="20">
        <f t="shared" si="0"/>
        <v>7.8952380952380956</v>
      </c>
      <c r="L9" s="19">
        <v>1729</v>
      </c>
      <c r="M9" s="19">
        <v>2250</v>
      </c>
      <c r="N9" s="19">
        <f t="shared" si="6"/>
        <v>76.844444444444449</v>
      </c>
      <c r="O9" s="19">
        <f t="shared" si="1"/>
        <v>15.36888888888889</v>
      </c>
      <c r="P9" s="28">
        <v>0</v>
      </c>
      <c r="Q9" s="29">
        <v>0</v>
      </c>
      <c r="R9" s="51" t="s">
        <v>160</v>
      </c>
      <c r="S9" s="51">
        <f t="shared" si="2"/>
        <v>23.9985</v>
      </c>
      <c r="T9" s="52">
        <f t="shared" si="3"/>
        <v>23.9985</v>
      </c>
      <c r="U9" s="29">
        <v>5</v>
      </c>
      <c r="V9" s="31">
        <v>8.7142857142857135</v>
      </c>
      <c r="W9" s="31">
        <f t="shared" si="4"/>
        <v>60.976912698412697</v>
      </c>
    </row>
    <row r="10" spans="1:23" ht="23.25">
      <c r="A10" s="19">
        <v>8</v>
      </c>
      <c r="B10" s="33">
        <v>161914</v>
      </c>
      <c r="C10" s="33">
        <v>1222190100</v>
      </c>
      <c r="D10" s="34" t="s">
        <v>583</v>
      </c>
      <c r="E10" s="34" t="s">
        <v>584</v>
      </c>
      <c r="F10" s="34" t="s">
        <v>585</v>
      </c>
      <c r="G10" s="34" t="s">
        <v>28</v>
      </c>
      <c r="H10" s="33" t="s">
        <v>586</v>
      </c>
      <c r="I10" s="33" t="s">
        <v>375</v>
      </c>
      <c r="J10" s="19">
        <f t="shared" si="5"/>
        <v>79.206349206349202</v>
      </c>
      <c r="K10" s="20">
        <f t="shared" si="0"/>
        <v>7.9206349206349209</v>
      </c>
      <c r="L10" s="33" t="s">
        <v>587</v>
      </c>
      <c r="M10" s="33" t="s">
        <v>380</v>
      </c>
      <c r="N10" s="19">
        <f t="shared" si="6"/>
        <v>78.5</v>
      </c>
      <c r="O10" s="19">
        <f t="shared" si="1"/>
        <v>15.700000000000001</v>
      </c>
      <c r="P10" s="36">
        <v>25</v>
      </c>
      <c r="Q10" s="37">
        <v>0</v>
      </c>
      <c r="R10" s="51" t="s">
        <v>151</v>
      </c>
      <c r="S10" s="51">
        <f t="shared" si="2"/>
        <v>30.6</v>
      </c>
      <c r="T10" s="52">
        <f t="shared" si="3"/>
        <v>30.6</v>
      </c>
      <c r="U10" s="37">
        <v>5</v>
      </c>
      <c r="V10" s="38">
        <v>6.1428571428571432</v>
      </c>
      <c r="W10" s="31">
        <f t="shared" si="4"/>
        <v>65.36349206349206</v>
      </c>
    </row>
    <row r="11" spans="1:23" ht="23.25">
      <c r="A11" s="19">
        <v>9</v>
      </c>
      <c r="B11" s="19">
        <v>163544</v>
      </c>
      <c r="C11" s="19">
        <v>1222190105</v>
      </c>
      <c r="D11" s="20" t="s">
        <v>591</v>
      </c>
      <c r="E11" s="20" t="s">
        <v>592</v>
      </c>
      <c r="F11" s="20" t="s">
        <v>593</v>
      </c>
      <c r="G11" s="20" t="s">
        <v>28</v>
      </c>
      <c r="H11" s="19" t="s">
        <v>594</v>
      </c>
      <c r="I11" s="19" t="s">
        <v>378</v>
      </c>
      <c r="J11" s="19">
        <f t="shared" si="5"/>
        <v>66.965517241379317</v>
      </c>
      <c r="K11" s="20">
        <f t="shared" si="0"/>
        <v>6.6965517241379322</v>
      </c>
      <c r="L11" s="19" t="s">
        <v>595</v>
      </c>
      <c r="M11" s="19" t="s">
        <v>486</v>
      </c>
      <c r="N11" s="19">
        <f t="shared" si="6"/>
        <v>73.35849056603773</v>
      </c>
      <c r="O11" s="19">
        <f t="shared" si="1"/>
        <v>14.671698113207547</v>
      </c>
      <c r="P11" s="28">
        <v>0</v>
      </c>
      <c r="Q11" s="29">
        <v>0</v>
      </c>
      <c r="R11" s="51">
        <v>0</v>
      </c>
      <c r="S11" s="51">
        <f t="shared" si="2"/>
        <v>0</v>
      </c>
      <c r="T11" s="52">
        <f t="shared" si="3"/>
        <v>0</v>
      </c>
      <c r="U11" s="29">
        <v>5</v>
      </c>
      <c r="V11" s="31" t="s">
        <v>393</v>
      </c>
      <c r="W11" s="31" t="e">
        <f t="shared" si="4"/>
        <v>#VALUE!</v>
      </c>
    </row>
    <row r="12" spans="1:23" ht="23.25">
      <c r="A12" s="19">
        <v>10</v>
      </c>
      <c r="B12" s="19">
        <v>159243</v>
      </c>
      <c r="C12" s="19">
        <v>1222190113</v>
      </c>
      <c r="D12" s="20" t="s">
        <v>599</v>
      </c>
      <c r="E12" s="20" t="s">
        <v>600</v>
      </c>
      <c r="F12" s="20" t="s">
        <v>601</v>
      </c>
      <c r="G12" s="20" t="s">
        <v>28</v>
      </c>
      <c r="H12" s="19" t="s">
        <v>602</v>
      </c>
      <c r="I12" s="19" t="s">
        <v>375</v>
      </c>
      <c r="J12" s="19">
        <f t="shared" si="5"/>
        <v>84.412698412698418</v>
      </c>
      <c r="K12" s="20">
        <f t="shared" si="0"/>
        <v>8.4412698412698415</v>
      </c>
      <c r="L12" s="19" t="s">
        <v>603</v>
      </c>
      <c r="M12" s="19" t="s">
        <v>373</v>
      </c>
      <c r="N12" s="19">
        <f t="shared" si="6"/>
        <v>83.288888888888891</v>
      </c>
      <c r="O12" s="19">
        <f t="shared" si="1"/>
        <v>16.657777777777778</v>
      </c>
      <c r="P12" s="28">
        <v>25</v>
      </c>
      <c r="Q12" s="29">
        <v>0</v>
      </c>
      <c r="R12" s="51" t="s">
        <v>604</v>
      </c>
      <c r="S12" s="51">
        <f t="shared" si="2"/>
        <v>36</v>
      </c>
      <c r="T12" s="52">
        <f t="shared" si="3"/>
        <v>36</v>
      </c>
      <c r="U12" s="29">
        <v>5</v>
      </c>
      <c r="V12" s="31">
        <v>8.8571428571428577</v>
      </c>
      <c r="W12" s="31">
        <f t="shared" si="4"/>
        <v>74.956190476190471</v>
      </c>
    </row>
    <row r="13" spans="1:23" ht="34.5">
      <c r="A13" s="19">
        <v>11</v>
      </c>
      <c r="B13" s="33">
        <v>162257</v>
      </c>
      <c r="C13" s="33">
        <v>1222190132</v>
      </c>
      <c r="D13" s="34" t="s">
        <v>638</v>
      </c>
      <c r="E13" s="34" t="s">
        <v>639</v>
      </c>
      <c r="F13" s="34" t="s">
        <v>640</v>
      </c>
      <c r="G13" s="34" t="s">
        <v>28</v>
      </c>
      <c r="H13" s="33" t="s">
        <v>641</v>
      </c>
      <c r="I13" s="33" t="s">
        <v>378</v>
      </c>
      <c r="J13" s="19">
        <f t="shared" si="5"/>
        <v>78.517241379310349</v>
      </c>
      <c r="K13" s="20">
        <f t="shared" si="0"/>
        <v>7.8517241379310354</v>
      </c>
      <c r="L13" s="33" t="s">
        <v>642</v>
      </c>
      <c r="M13" s="33" t="s">
        <v>392</v>
      </c>
      <c r="N13" s="19">
        <f t="shared" si="6"/>
        <v>70.900000000000006</v>
      </c>
      <c r="O13" s="19">
        <f t="shared" si="1"/>
        <v>14.180000000000001</v>
      </c>
      <c r="P13" s="36">
        <v>25</v>
      </c>
      <c r="Q13" s="37">
        <v>0</v>
      </c>
      <c r="R13" s="51">
        <v>0</v>
      </c>
      <c r="S13" s="51">
        <f t="shared" si="2"/>
        <v>0</v>
      </c>
      <c r="T13" s="52">
        <f t="shared" si="3"/>
        <v>25</v>
      </c>
      <c r="U13" s="37">
        <v>0</v>
      </c>
      <c r="V13" s="38">
        <v>8.7142857142857135</v>
      </c>
      <c r="W13" s="31">
        <f t="shared" si="4"/>
        <v>55.746009852216751</v>
      </c>
    </row>
    <row r="14" spans="1:23" ht="23.25">
      <c r="A14" s="19">
        <v>12</v>
      </c>
      <c r="B14" s="19">
        <v>162288</v>
      </c>
      <c r="C14" s="19">
        <v>1222190144</v>
      </c>
      <c r="D14" s="20" t="s">
        <v>660</v>
      </c>
      <c r="E14" s="20" t="s">
        <v>672</v>
      </c>
      <c r="F14" s="20" t="s">
        <v>673</v>
      </c>
      <c r="G14" s="20" t="s">
        <v>28</v>
      </c>
      <c r="H14" s="19" t="s">
        <v>674</v>
      </c>
      <c r="I14" s="19" t="s">
        <v>377</v>
      </c>
      <c r="J14" s="19">
        <f t="shared" si="5"/>
        <v>78</v>
      </c>
      <c r="K14" s="20">
        <f t="shared" si="0"/>
        <v>7.8000000000000007</v>
      </c>
      <c r="L14" s="19" t="s">
        <v>675</v>
      </c>
      <c r="M14" s="19" t="s">
        <v>1201</v>
      </c>
      <c r="N14" s="19">
        <f t="shared" si="6"/>
        <v>838.5</v>
      </c>
      <c r="O14" s="19">
        <f t="shared" si="1"/>
        <v>167.70000000000002</v>
      </c>
      <c r="P14" s="36">
        <v>25</v>
      </c>
      <c r="Q14" s="29">
        <v>30</v>
      </c>
      <c r="R14" s="51" t="s">
        <v>676</v>
      </c>
      <c r="S14" s="51">
        <f t="shared" si="2"/>
        <v>26.401500000000002</v>
      </c>
      <c r="T14" s="52">
        <f t="shared" si="3"/>
        <v>30</v>
      </c>
      <c r="U14" s="29">
        <v>5</v>
      </c>
      <c r="V14" s="31">
        <v>5.8571428571428568</v>
      </c>
      <c r="W14" s="31">
        <f t="shared" si="4"/>
        <v>216.35714285714289</v>
      </c>
    </row>
    <row r="15" spans="1:23" ht="23.25">
      <c r="A15" s="19">
        <v>13</v>
      </c>
      <c r="B15" s="33">
        <v>161782</v>
      </c>
      <c r="C15" s="33">
        <v>1222190146</v>
      </c>
      <c r="D15" s="34" t="s">
        <v>147</v>
      </c>
      <c r="E15" s="34" t="s">
        <v>148</v>
      </c>
      <c r="F15" s="34" t="s">
        <v>149</v>
      </c>
      <c r="G15" s="34" t="s">
        <v>28</v>
      </c>
      <c r="H15" s="33" t="s">
        <v>681</v>
      </c>
      <c r="I15" s="33" t="s">
        <v>378</v>
      </c>
      <c r="J15" s="19">
        <f t="shared" si="5"/>
        <v>63.689655172413794</v>
      </c>
      <c r="K15" s="20">
        <f t="shared" si="0"/>
        <v>6.3689655172413797</v>
      </c>
      <c r="L15" s="33" t="s">
        <v>682</v>
      </c>
      <c r="M15" s="33" t="s">
        <v>380</v>
      </c>
      <c r="N15" s="19">
        <f t="shared" si="6"/>
        <v>70.650000000000006</v>
      </c>
      <c r="O15" s="19">
        <f t="shared" si="1"/>
        <v>14.130000000000003</v>
      </c>
      <c r="P15" s="36">
        <v>25</v>
      </c>
      <c r="Q15" s="37">
        <v>0</v>
      </c>
      <c r="R15" s="51" t="s">
        <v>151</v>
      </c>
      <c r="S15" s="51">
        <f t="shared" si="2"/>
        <v>30.6</v>
      </c>
      <c r="T15" s="52">
        <f t="shared" si="3"/>
        <v>30.6</v>
      </c>
      <c r="U15" s="37">
        <v>5</v>
      </c>
      <c r="V15" s="38">
        <v>6.1428571428571432</v>
      </c>
      <c r="W15" s="31">
        <f t="shared" si="4"/>
        <v>62.241822660098528</v>
      </c>
    </row>
    <row r="16" spans="1:23" ht="23.25">
      <c r="A16" s="19">
        <v>14</v>
      </c>
      <c r="B16" s="33">
        <v>163823</v>
      </c>
      <c r="C16" s="33">
        <v>1222190202</v>
      </c>
      <c r="D16" s="34" t="s">
        <v>771</v>
      </c>
      <c r="E16" s="34" t="s">
        <v>772</v>
      </c>
      <c r="F16" s="34" t="s">
        <v>773</v>
      </c>
      <c r="G16" s="34" t="s">
        <v>28</v>
      </c>
      <c r="H16" s="33" t="s">
        <v>774</v>
      </c>
      <c r="I16" s="33" t="s">
        <v>378</v>
      </c>
      <c r="J16" s="19">
        <f t="shared" si="5"/>
        <v>61.896551724137929</v>
      </c>
      <c r="K16" s="20">
        <f t="shared" si="0"/>
        <v>6.1896551724137936</v>
      </c>
      <c r="L16" s="33" t="s">
        <v>775</v>
      </c>
      <c r="M16" s="33" t="s">
        <v>565</v>
      </c>
      <c r="N16" s="19">
        <f t="shared" si="6"/>
        <v>65.071428571428569</v>
      </c>
      <c r="O16" s="19">
        <f t="shared" si="1"/>
        <v>13.014285714285714</v>
      </c>
      <c r="P16" s="36">
        <v>25</v>
      </c>
      <c r="Q16" s="37">
        <v>0</v>
      </c>
      <c r="R16" s="51">
        <v>0</v>
      </c>
      <c r="S16" s="51">
        <f t="shared" si="2"/>
        <v>0</v>
      </c>
      <c r="T16" s="52">
        <f t="shared" si="3"/>
        <v>25</v>
      </c>
      <c r="U16" s="37">
        <v>5</v>
      </c>
      <c r="V16" s="38">
        <v>6.8571428571428568</v>
      </c>
      <c r="W16" s="31">
        <f t="shared" si="4"/>
        <v>56.06108374384236</v>
      </c>
    </row>
    <row r="17" spans="1:23" ht="23.25">
      <c r="A17" s="19">
        <v>15</v>
      </c>
      <c r="B17" s="33">
        <v>164801</v>
      </c>
      <c r="C17" s="33">
        <v>1222190222</v>
      </c>
      <c r="D17" s="34" t="s">
        <v>809</v>
      </c>
      <c r="E17" s="34" t="s">
        <v>810</v>
      </c>
      <c r="F17" s="34" t="s">
        <v>186</v>
      </c>
      <c r="G17" s="34" t="s">
        <v>28</v>
      </c>
      <c r="H17" s="33" t="s">
        <v>811</v>
      </c>
      <c r="I17" s="33" t="s">
        <v>398</v>
      </c>
      <c r="J17" s="19">
        <f t="shared" si="5"/>
        <v>66.583333333333329</v>
      </c>
      <c r="K17" s="20">
        <f t="shared" si="0"/>
        <v>6.6583333333333332</v>
      </c>
      <c r="L17" s="33" t="s">
        <v>812</v>
      </c>
      <c r="M17" s="33" t="s">
        <v>385</v>
      </c>
      <c r="N17" s="19">
        <f t="shared" si="6"/>
        <v>73.65384615384616</v>
      </c>
      <c r="O17" s="19">
        <f t="shared" si="1"/>
        <v>14.730769230769234</v>
      </c>
      <c r="P17" s="36">
        <v>25</v>
      </c>
      <c r="Q17" s="37">
        <v>0</v>
      </c>
      <c r="R17" s="51">
        <v>0</v>
      </c>
      <c r="S17" s="51">
        <f t="shared" si="2"/>
        <v>0</v>
      </c>
      <c r="T17" s="52">
        <f t="shared" si="3"/>
        <v>25</v>
      </c>
      <c r="U17" s="37">
        <v>0</v>
      </c>
      <c r="V17" s="38">
        <v>6.1428571428571432</v>
      </c>
      <c r="W17" s="31">
        <f t="shared" si="4"/>
        <v>52.531959706959711</v>
      </c>
    </row>
    <row r="18" spans="1:23" ht="23.25">
      <c r="A18" s="19">
        <v>16</v>
      </c>
      <c r="B18" s="19">
        <v>163777</v>
      </c>
      <c r="C18" s="19">
        <v>1222190224</v>
      </c>
      <c r="D18" s="20" t="s">
        <v>181</v>
      </c>
      <c r="E18" s="20" t="s">
        <v>813</v>
      </c>
      <c r="F18" s="20" t="s">
        <v>814</v>
      </c>
      <c r="G18" s="20" t="s">
        <v>28</v>
      </c>
      <c r="H18" s="19" t="s">
        <v>815</v>
      </c>
      <c r="I18" s="19" t="s">
        <v>378</v>
      </c>
      <c r="J18" s="19">
        <f t="shared" si="5"/>
        <v>78.65517241379311</v>
      </c>
      <c r="K18" s="20">
        <f t="shared" si="0"/>
        <v>7.8655172413793117</v>
      </c>
      <c r="L18" s="19" t="s">
        <v>816</v>
      </c>
      <c r="M18" s="19" t="s">
        <v>373</v>
      </c>
      <c r="N18" s="19">
        <f t="shared" si="6"/>
        <v>76.977777777777774</v>
      </c>
      <c r="O18" s="19">
        <f t="shared" si="1"/>
        <v>15.395555555555555</v>
      </c>
      <c r="P18" s="28">
        <v>25</v>
      </c>
      <c r="Q18" s="29">
        <v>0</v>
      </c>
      <c r="R18" s="51" t="s">
        <v>132</v>
      </c>
      <c r="S18" s="51">
        <f t="shared" si="2"/>
        <v>30.0015</v>
      </c>
      <c r="T18" s="52">
        <f t="shared" si="3"/>
        <v>30.0015</v>
      </c>
      <c r="U18" s="29">
        <v>5</v>
      </c>
      <c r="V18" s="31">
        <v>8.7142857142857135</v>
      </c>
      <c r="W18" s="31">
        <f t="shared" si="4"/>
        <v>66.976858511220584</v>
      </c>
    </row>
    <row r="19" spans="1:23" ht="23.25">
      <c r="A19" s="19">
        <v>17</v>
      </c>
      <c r="B19" s="33">
        <v>162804</v>
      </c>
      <c r="C19" s="33">
        <v>1222190268</v>
      </c>
      <c r="D19" s="34" t="s">
        <v>912</v>
      </c>
      <c r="E19" s="34" t="s">
        <v>913</v>
      </c>
      <c r="F19" s="34" t="s">
        <v>700</v>
      </c>
      <c r="G19" s="34" t="s">
        <v>28</v>
      </c>
      <c r="H19" s="33" t="s">
        <v>914</v>
      </c>
      <c r="I19" s="33" t="s">
        <v>378</v>
      </c>
      <c r="J19" s="19">
        <f t="shared" si="5"/>
        <v>68.724137931034477</v>
      </c>
      <c r="K19" s="20">
        <f t="shared" si="0"/>
        <v>6.8724137931034477</v>
      </c>
      <c r="L19" s="33" t="s">
        <v>915</v>
      </c>
      <c r="M19" s="33" t="s">
        <v>565</v>
      </c>
      <c r="N19" s="19">
        <f t="shared" si="6"/>
        <v>77.571428571428569</v>
      </c>
      <c r="O19" s="19">
        <f t="shared" si="1"/>
        <v>15.514285714285714</v>
      </c>
      <c r="P19" s="36">
        <v>25</v>
      </c>
      <c r="Q19" s="37">
        <v>0</v>
      </c>
      <c r="R19" s="51">
        <v>0</v>
      </c>
      <c r="S19" s="51">
        <f t="shared" si="2"/>
        <v>0</v>
      </c>
      <c r="T19" s="52">
        <f t="shared" si="3"/>
        <v>25</v>
      </c>
      <c r="U19" s="37">
        <v>5</v>
      </c>
      <c r="V19" s="38">
        <v>6.2857142857142856</v>
      </c>
      <c r="W19" s="31">
        <f t="shared" si="4"/>
        <v>58.672413793103445</v>
      </c>
    </row>
    <row r="20" spans="1:23" ht="23.25">
      <c r="A20" s="19">
        <v>18</v>
      </c>
      <c r="B20" s="33">
        <v>163640</v>
      </c>
      <c r="C20" s="33">
        <v>1222190286</v>
      </c>
      <c r="D20" s="34" t="s">
        <v>247</v>
      </c>
      <c r="E20" s="34" t="s">
        <v>248</v>
      </c>
      <c r="F20" s="34" t="s">
        <v>249</v>
      </c>
      <c r="G20" s="34" t="s">
        <v>28</v>
      </c>
      <c r="H20" s="33" t="s">
        <v>955</v>
      </c>
      <c r="I20" s="33" t="s">
        <v>378</v>
      </c>
      <c r="J20" s="19">
        <f t="shared" si="5"/>
        <v>73.827586206896555</v>
      </c>
      <c r="K20" s="20">
        <f t="shared" si="0"/>
        <v>7.382758620689656</v>
      </c>
      <c r="L20" s="33" t="s">
        <v>956</v>
      </c>
      <c r="M20" s="33" t="s">
        <v>373</v>
      </c>
      <c r="N20" s="19">
        <f t="shared" si="6"/>
        <v>76.62222222222222</v>
      </c>
      <c r="O20" s="19">
        <f t="shared" si="1"/>
        <v>15.324444444444445</v>
      </c>
      <c r="P20" s="36">
        <v>0</v>
      </c>
      <c r="Q20" s="37">
        <v>0</v>
      </c>
      <c r="R20" s="51" t="s">
        <v>35</v>
      </c>
      <c r="S20" s="51">
        <f t="shared" si="2"/>
        <v>27.598500000000001</v>
      </c>
      <c r="T20" s="52">
        <f t="shared" si="3"/>
        <v>27.598500000000001</v>
      </c>
      <c r="U20" s="37">
        <v>5</v>
      </c>
      <c r="V20" s="38">
        <v>4.7142857142857144</v>
      </c>
      <c r="W20" s="31">
        <f t="shared" si="4"/>
        <v>60.019988779419819</v>
      </c>
    </row>
    <row r="21" spans="1:23" ht="23.25">
      <c r="A21" s="19">
        <v>19</v>
      </c>
      <c r="B21" s="33">
        <v>161930</v>
      </c>
      <c r="C21" s="33">
        <v>1222190290</v>
      </c>
      <c r="D21" s="34" t="s">
        <v>960</v>
      </c>
      <c r="E21" s="34" t="s">
        <v>961</v>
      </c>
      <c r="F21" s="34" t="s">
        <v>272</v>
      </c>
      <c r="G21" s="34" t="s">
        <v>28</v>
      </c>
      <c r="H21" s="33" t="s">
        <v>962</v>
      </c>
      <c r="I21" s="33" t="s">
        <v>375</v>
      </c>
      <c r="J21" s="19">
        <f t="shared" si="5"/>
        <v>78.571428571428569</v>
      </c>
      <c r="K21" s="20">
        <f t="shared" si="0"/>
        <v>7.8571428571428577</v>
      </c>
      <c r="L21" s="33" t="s">
        <v>963</v>
      </c>
      <c r="M21" s="33" t="s">
        <v>380</v>
      </c>
      <c r="N21" s="19">
        <f t="shared" si="6"/>
        <v>84.4</v>
      </c>
      <c r="O21" s="19">
        <f t="shared" si="1"/>
        <v>16.880000000000003</v>
      </c>
      <c r="P21" s="36">
        <v>0</v>
      </c>
      <c r="Q21" s="37">
        <v>0</v>
      </c>
      <c r="R21" s="51" t="s">
        <v>151</v>
      </c>
      <c r="S21" s="51">
        <f t="shared" si="2"/>
        <v>30.6</v>
      </c>
      <c r="T21" s="52">
        <f t="shared" si="3"/>
        <v>30.6</v>
      </c>
      <c r="U21" s="37">
        <v>5</v>
      </c>
      <c r="V21" s="38">
        <v>5.5714285714285712</v>
      </c>
      <c r="W21" s="31">
        <f t="shared" si="4"/>
        <v>65.908571428571435</v>
      </c>
    </row>
    <row r="22" spans="1:23" ht="23.25">
      <c r="A22" s="19">
        <v>20</v>
      </c>
      <c r="B22" s="19">
        <v>160591</v>
      </c>
      <c r="C22" s="19">
        <v>1222190320</v>
      </c>
      <c r="D22" s="20" t="s">
        <v>1030</v>
      </c>
      <c r="E22" s="20" t="s">
        <v>1031</v>
      </c>
      <c r="F22" s="20" t="s">
        <v>1032</v>
      </c>
      <c r="G22" s="20" t="s">
        <v>28</v>
      </c>
      <c r="H22" s="19" t="s">
        <v>1033</v>
      </c>
      <c r="I22" s="19" t="s">
        <v>378</v>
      </c>
      <c r="J22" s="19">
        <f t="shared" si="5"/>
        <v>83.448275862068968</v>
      </c>
      <c r="K22" s="20">
        <f t="shared" si="0"/>
        <v>8.3448275862068968</v>
      </c>
      <c r="L22" s="19" t="s">
        <v>1034</v>
      </c>
      <c r="M22" s="19" t="s">
        <v>373</v>
      </c>
      <c r="N22" s="19">
        <f t="shared" si="6"/>
        <v>81.599999999999994</v>
      </c>
      <c r="O22" s="19">
        <f t="shared" si="1"/>
        <v>16.32</v>
      </c>
      <c r="P22" s="28">
        <v>0</v>
      </c>
      <c r="Q22" s="29">
        <v>0</v>
      </c>
      <c r="R22" s="51">
        <v>0</v>
      </c>
      <c r="S22" s="51">
        <f t="shared" si="2"/>
        <v>0</v>
      </c>
      <c r="T22" s="52">
        <f t="shared" si="3"/>
        <v>0</v>
      </c>
      <c r="U22" s="37">
        <v>5</v>
      </c>
      <c r="V22" s="38">
        <v>5</v>
      </c>
      <c r="W22" s="31">
        <f t="shared" si="4"/>
        <v>34.664827586206897</v>
      </c>
    </row>
    <row r="23" spans="1:23" ht="23.25">
      <c r="A23" s="19">
        <v>21</v>
      </c>
      <c r="B23" s="19">
        <v>162201</v>
      </c>
      <c r="C23" s="19">
        <v>1222190328</v>
      </c>
      <c r="D23" s="20" t="s">
        <v>1052</v>
      </c>
      <c r="E23" s="20" t="s">
        <v>1053</v>
      </c>
      <c r="F23" s="20" t="s">
        <v>1054</v>
      </c>
      <c r="G23" s="20" t="s">
        <v>28</v>
      </c>
      <c r="H23" s="19" t="s">
        <v>1055</v>
      </c>
      <c r="I23" s="19" t="s">
        <v>375</v>
      </c>
      <c r="J23" s="19">
        <f t="shared" si="5"/>
        <v>68.412698412698418</v>
      </c>
      <c r="K23" s="20">
        <f t="shared" si="0"/>
        <v>6.8412698412698418</v>
      </c>
      <c r="L23" s="19" t="s">
        <v>1056</v>
      </c>
      <c r="M23" s="19" t="s">
        <v>486</v>
      </c>
      <c r="N23" s="19">
        <f t="shared" si="6"/>
        <v>73.018867924528308</v>
      </c>
      <c r="O23" s="19">
        <f t="shared" si="1"/>
        <v>14.603773584905662</v>
      </c>
      <c r="P23" s="28">
        <v>0</v>
      </c>
      <c r="Q23" s="29">
        <v>0</v>
      </c>
      <c r="R23" s="51" t="s">
        <v>169</v>
      </c>
      <c r="S23" s="51">
        <f t="shared" si="2"/>
        <v>25.798500000000001</v>
      </c>
      <c r="T23" s="52">
        <f t="shared" si="3"/>
        <v>25.798500000000001</v>
      </c>
      <c r="U23" s="29">
        <v>5</v>
      </c>
      <c r="V23" s="31" t="s">
        <v>393</v>
      </c>
      <c r="W23" s="31" t="e">
        <f t="shared" si="4"/>
        <v>#VALUE!</v>
      </c>
    </row>
    <row r="24" spans="1:23" ht="23.25">
      <c r="A24" s="19">
        <v>22</v>
      </c>
      <c r="B24" s="33">
        <v>163353</v>
      </c>
      <c r="C24" s="33">
        <v>1222190330</v>
      </c>
      <c r="D24" s="34" t="s">
        <v>285</v>
      </c>
      <c r="E24" s="34" t="s">
        <v>286</v>
      </c>
      <c r="F24" s="34" t="s">
        <v>287</v>
      </c>
      <c r="G24" s="34" t="s">
        <v>28</v>
      </c>
      <c r="H24" s="33" t="s">
        <v>1059</v>
      </c>
      <c r="I24" s="33" t="s">
        <v>378</v>
      </c>
      <c r="J24" s="19">
        <f t="shared" si="5"/>
        <v>67.551724137931032</v>
      </c>
      <c r="K24" s="20">
        <f t="shared" si="0"/>
        <v>6.7551724137931037</v>
      </c>
      <c r="L24" s="33" t="s">
        <v>1060</v>
      </c>
      <c r="M24" s="33" t="s">
        <v>380</v>
      </c>
      <c r="N24" s="19">
        <f t="shared" si="6"/>
        <v>72.650000000000006</v>
      </c>
      <c r="O24" s="19">
        <f t="shared" si="1"/>
        <v>14.530000000000001</v>
      </c>
      <c r="P24" s="36">
        <v>0</v>
      </c>
      <c r="Q24" s="37">
        <v>0</v>
      </c>
      <c r="R24" s="51" t="s">
        <v>82</v>
      </c>
      <c r="S24" s="51">
        <f t="shared" si="2"/>
        <v>27</v>
      </c>
      <c r="T24" s="52">
        <f t="shared" si="3"/>
        <v>27</v>
      </c>
      <c r="U24" s="37">
        <v>5</v>
      </c>
      <c r="V24" s="38">
        <v>4.4285714285714288</v>
      </c>
      <c r="W24" s="31">
        <f t="shared" si="4"/>
        <v>57.713743842364536</v>
      </c>
    </row>
    <row r="25" spans="1:23" ht="23.25">
      <c r="A25" s="19">
        <v>23</v>
      </c>
      <c r="B25" s="33">
        <v>162490</v>
      </c>
      <c r="C25" s="33">
        <v>1222190331</v>
      </c>
      <c r="D25" s="34" t="s">
        <v>285</v>
      </c>
      <c r="E25" s="34" t="s">
        <v>290</v>
      </c>
      <c r="F25" s="34" t="s">
        <v>291</v>
      </c>
      <c r="G25" s="34" t="s">
        <v>28</v>
      </c>
      <c r="H25" s="33" t="s">
        <v>1061</v>
      </c>
      <c r="I25" s="33" t="s">
        <v>378</v>
      </c>
      <c r="J25" s="19">
        <f t="shared" si="5"/>
        <v>73.65517241379311</v>
      </c>
      <c r="K25" s="20">
        <f t="shared" si="0"/>
        <v>7.3655172413793117</v>
      </c>
      <c r="L25" s="33" t="s">
        <v>1062</v>
      </c>
      <c r="M25" s="33" t="s">
        <v>565</v>
      </c>
      <c r="N25" s="19">
        <f t="shared" si="6"/>
        <v>78.214285714285708</v>
      </c>
      <c r="O25" s="19">
        <f t="shared" si="1"/>
        <v>15.642857142857142</v>
      </c>
      <c r="P25" s="28">
        <v>25</v>
      </c>
      <c r="Q25" s="29">
        <v>0</v>
      </c>
      <c r="R25" s="51" t="s">
        <v>31</v>
      </c>
      <c r="S25" s="51">
        <f t="shared" si="2"/>
        <v>28.8</v>
      </c>
      <c r="T25" s="52">
        <f t="shared" si="3"/>
        <v>28.8</v>
      </c>
      <c r="U25" s="29">
        <v>5</v>
      </c>
      <c r="V25" s="31" t="s">
        <v>393</v>
      </c>
      <c r="W25" s="31" t="e">
        <f t="shared" si="4"/>
        <v>#VALUE!</v>
      </c>
    </row>
    <row r="26" spans="1:23" ht="23.25">
      <c r="A26" s="19">
        <v>24</v>
      </c>
      <c r="B26" s="33">
        <v>159208</v>
      </c>
      <c r="C26" s="33">
        <v>1222190339</v>
      </c>
      <c r="D26" s="34" t="s">
        <v>1081</v>
      </c>
      <c r="E26" s="34" t="s">
        <v>1082</v>
      </c>
      <c r="F26" s="34" t="s">
        <v>1083</v>
      </c>
      <c r="G26" s="34" t="s">
        <v>28</v>
      </c>
      <c r="H26" s="33" t="s">
        <v>709</v>
      </c>
      <c r="I26" s="33" t="s">
        <v>371</v>
      </c>
      <c r="J26" s="19">
        <f t="shared" si="5"/>
        <v>70.8</v>
      </c>
      <c r="K26" s="20">
        <f t="shared" si="0"/>
        <v>7.08</v>
      </c>
      <c r="L26" s="33" t="s">
        <v>390</v>
      </c>
      <c r="M26" s="33" t="s">
        <v>735</v>
      </c>
      <c r="N26" s="19">
        <f t="shared" si="6"/>
        <v>87.744680851063833</v>
      </c>
      <c r="O26" s="19">
        <f t="shared" si="1"/>
        <v>17.548936170212766</v>
      </c>
      <c r="P26" s="36">
        <v>25</v>
      </c>
      <c r="Q26" s="37">
        <v>0</v>
      </c>
      <c r="R26" s="51">
        <v>0</v>
      </c>
      <c r="S26" s="51">
        <f t="shared" si="2"/>
        <v>0</v>
      </c>
      <c r="T26" s="52">
        <f t="shared" si="3"/>
        <v>25</v>
      </c>
      <c r="U26" s="37">
        <v>0</v>
      </c>
      <c r="V26" s="38" t="s">
        <v>393</v>
      </c>
      <c r="W26" s="31" t="e">
        <f t="shared" si="4"/>
        <v>#VALUE!</v>
      </c>
    </row>
    <row r="27" spans="1:23" ht="23.25">
      <c r="A27" s="19">
        <v>25</v>
      </c>
      <c r="B27" s="33">
        <v>163677</v>
      </c>
      <c r="C27" s="33">
        <v>1222190347</v>
      </c>
      <c r="D27" s="34" t="s">
        <v>1094</v>
      </c>
      <c r="E27" s="34" t="s">
        <v>1095</v>
      </c>
      <c r="F27" s="34" t="s">
        <v>1096</v>
      </c>
      <c r="G27" s="34" t="s">
        <v>28</v>
      </c>
      <c r="H27" s="33" t="s">
        <v>1097</v>
      </c>
      <c r="I27" s="33" t="s">
        <v>378</v>
      </c>
      <c r="J27" s="19">
        <f t="shared" si="5"/>
        <v>70.103448275862064</v>
      </c>
      <c r="K27" s="20">
        <f t="shared" si="0"/>
        <v>7.0103448275862066</v>
      </c>
      <c r="L27" s="33" t="s">
        <v>1098</v>
      </c>
      <c r="M27" s="33" t="s">
        <v>398</v>
      </c>
      <c r="N27" s="19">
        <f t="shared" si="6"/>
        <v>60.041666666666664</v>
      </c>
      <c r="O27" s="19">
        <f t="shared" si="1"/>
        <v>12.008333333333333</v>
      </c>
      <c r="P27" s="36">
        <v>25</v>
      </c>
      <c r="Q27" s="37">
        <v>0</v>
      </c>
      <c r="R27" s="51">
        <v>0</v>
      </c>
      <c r="S27" s="51">
        <f t="shared" si="2"/>
        <v>0</v>
      </c>
      <c r="T27" s="52">
        <f t="shared" si="3"/>
        <v>25</v>
      </c>
      <c r="U27" s="37">
        <v>0</v>
      </c>
      <c r="V27" s="38">
        <v>6.2857142857142856</v>
      </c>
      <c r="W27" s="31">
        <f t="shared" si="4"/>
        <v>50.30439244663382</v>
      </c>
    </row>
    <row r="28" spans="1:23" ht="23.25">
      <c r="A28" s="19">
        <v>26</v>
      </c>
      <c r="B28" s="33">
        <v>175739</v>
      </c>
      <c r="C28" s="33">
        <v>1222190348</v>
      </c>
      <c r="D28" s="34" t="s">
        <v>313</v>
      </c>
      <c r="E28" s="34" t="s">
        <v>314</v>
      </c>
      <c r="F28" s="34" t="s">
        <v>315</v>
      </c>
      <c r="G28" s="34" t="s">
        <v>28</v>
      </c>
      <c r="H28" s="33" t="s">
        <v>1099</v>
      </c>
      <c r="I28" s="33" t="s">
        <v>380</v>
      </c>
      <c r="J28" s="19">
        <f t="shared" si="5"/>
        <v>80.599999999999994</v>
      </c>
      <c r="K28" s="20">
        <f t="shared" si="0"/>
        <v>8.06</v>
      </c>
      <c r="L28" s="33" t="s">
        <v>1100</v>
      </c>
      <c r="M28" s="33" t="s">
        <v>398</v>
      </c>
      <c r="N28" s="19">
        <f t="shared" si="6"/>
        <v>78.541666666666671</v>
      </c>
      <c r="O28" s="19">
        <f t="shared" si="1"/>
        <v>15.708333333333336</v>
      </c>
      <c r="P28" s="36"/>
      <c r="Q28" s="37"/>
      <c r="R28" s="51" t="s">
        <v>35</v>
      </c>
      <c r="S28" s="51">
        <f t="shared" si="2"/>
        <v>27.598500000000001</v>
      </c>
      <c r="T28" s="52">
        <f t="shared" si="3"/>
        <v>27.598500000000001</v>
      </c>
      <c r="U28" s="37"/>
      <c r="V28" s="38">
        <v>5.5714285714285712</v>
      </c>
      <c r="W28" s="31">
        <f t="shared" si="4"/>
        <v>56.938261904761909</v>
      </c>
    </row>
    <row r="29" spans="1:23" ht="23.25">
      <c r="A29" s="19">
        <v>27</v>
      </c>
      <c r="B29" s="33">
        <v>163161</v>
      </c>
      <c r="C29" s="33">
        <v>1222190351</v>
      </c>
      <c r="D29" s="34" t="s">
        <v>318</v>
      </c>
      <c r="E29" s="34" t="s">
        <v>319</v>
      </c>
      <c r="F29" s="34" t="s">
        <v>320</v>
      </c>
      <c r="G29" s="34" t="s">
        <v>28</v>
      </c>
      <c r="H29" s="33" t="s">
        <v>1106</v>
      </c>
      <c r="I29" s="33" t="s">
        <v>378</v>
      </c>
      <c r="J29" s="19">
        <f t="shared" si="5"/>
        <v>76.379310344827587</v>
      </c>
      <c r="K29" s="20">
        <f t="shared" si="0"/>
        <v>7.6379310344827589</v>
      </c>
      <c r="L29" s="33" t="s">
        <v>1107</v>
      </c>
      <c r="M29" s="33" t="s">
        <v>373</v>
      </c>
      <c r="N29" s="19">
        <f t="shared" si="6"/>
        <v>66.488888888888894</v>
      </c>
      <c r="O29" s="19">
        <f t="shared" si="1"/>
        <v>13.29777777777778</v>
      </c>
      <c r="P29" s="36">
        <v>0</v>
      </c>
      <c r="Q29" s="37">
        <v>0</v>
      </c>
      <c r="R29" s="51" t="s">
        <v>321</v>
      </c>
      <c r="S29" s="51">
        <f t="shared" si="2"/>
        <v>28.201500000000003</v>
      </c>
      <c r="T29" s="52">
        <f t="shared" si="3"/>
        <v>28.201500000000003</v>
      </c>
      <c r="U29" s="37">
        <v>5</v>
      </c>
      <c r="V29" s="38">
        <v>6.4285714285714288</v>
      </c>
      <c r="W29" s="31">
        <f t="shared" si="4"/>
        <v>60.56578024083197</v>
      </c>
    </row>
    <row r="30" spans="1:23" ht="23.25">
      <c r="A30" s="19">
        <v>28</v>
      </c>
      <c r="B30" s="33">
        <v>161230</v>
      </c>
      <c r="C30" s="33">
        <v>1222190356</v>
      </c>
      <c r="D30" s="34" t="s">
        <v>1116</v>
      </c>
      <c r="E30" s="34" t="s">
        <v>1117</v>
      </c>
      <c r="F30" s="34" t="s">
        <v>1118</v>
      </c>
      <c r="G30" s="34" t="s">
        <v>28</v>
      </c>
      <c r="H30" s="33" t="s">
        <v>1119</v>
      </c>
      <c r="I30" s="33" t="s">
        <v>375</v>
      </c>
      <c r="J30" s="19">
        <f t="shared" si="5"/>
        <v>68.476190476190482</v>
      </c>
      <c r="K30" s="20">
        <f t="shared" si="0"/>
        <v>6.8476190476190482</v>
      </c>
      <c r="L30" s="33" t="s">
        <v>682</v>
      </c>
      <c r="M30" s="33" t="s">
        <v>380</v>
      </c>
      <c r="N30" s="19">
        <f t="shared" si="6"/>
        <v>70.650000000000006</v>
      </c>
      <c r="O30" s="19">
        <f t="shared" si="1"/>
        <v>14.130000000000003</v>
      </c>
      <c r="P30" s="36">
        <v>0</v>
      </c>
      <c r="Q30" s="37">
        <v>0</v>
      </c>
      <c r="R30" s="51" t="s">
        <v>59</v>
      </c>
      <c r="S30" s="51">
        <f t="shared" si="2"/>
        <v>23.400000000000002</v>
      </c>
      <c r="T30" s="52">
        <f t="shared" si="3"/>
        <v>23.400000000000002</v>
      </c>
      <c r="U30" s="37">
        <v>5</v>
      </c>
      <c r="V30" s="38" t="s">
        <v>393</v>
      </c>
      <c r="W30" s="31" t="e">
        <f t="shared" si="4"/>
        <v>#VALUE!</v>
      </c>
    </row>
    <row r="31" spans="1:23" ht="23.25">
      <c r="A31" s="19">
        <v>29</v>
      </c>
      <c r="B31" s="33">
        <v>175267</v>
      </c>
      <c r="C31" s="33">
        <v>1222190370</v>
      </c>
      <c r="D31" s="34" t="s">
        <v>329</v>
      </c>
      <c r="E31" s="34" t="s">
        <v>330</v>
      </c>
      <c r="F31" s="34" t="s">
        <v>209</v>
      </c>
      <c r="G31" s="34" t="s">
        <v>28</v>
      </c>
      <c r="H31" s="33" t="s">
        <v>1161</v>
      </c>
      <c r="I31" s="33" t="s">
        <v>378</v>
      </c>
      <c r="J31" s="19">
        <f t="shared" si="5"/>
        <v>75.034482758620683</v>
      </c>
      <c r="K31" s="20">
        <f t="shared" si="0"/>
        <v>7.5034482758620689</v>
      </c>
      <c r="L31" s="33" t="s">
        <v>1162</v>
      </c>
      <c r="M31" s="33" t="s">
        <v>392</v>
      </c>
      <c r="N31" s="19">
        <f t="shared" si="6"/>
        <v>83.800000000000011</v>
      </c>
      <c r="O31" s="19">
        <f t="shared" si="1"/>
        <v>16.760000000000002</v>
      </c>
      <c r="P31" s="36">
        <v>0</v>
      </c>
      <c r="Q31" s="37">
        <v>0</v>
      </c>
      <c r="R31" s="51" t="s">
        <v>59</v>
      </c>
      <c r="S31" s="51">
        <f t="shared" si="2"/>
        <v>23.400000000000002</v>
      </c>
      <c r="T31" s="52">
        <f t="shared" si="3"/>
        <v>23.400000000000002</v>
      </c>
      <c r="U31" s="37">
        <v>0</v>
      </c>
      <c r="V31" s="38" t="s">
        <v>393</v>
      </c>
      <c r="W31" s="31" t="e">
        <f t="shared" si="4"/>
        <v>#VALUE!</v>
      </c>
    </row>
    <row r="32" spans="1:23" ht="23.25">
      <c r="A32" s="19">
        <v>30</v>
      </c>
      <c r="B32" s="33">
        <v>175914</v>
      </c>
      <c r="C32" s="33">
        <v>1222190378</v>
      </c>
      <c r="D32" s="34" t="s">
        <v>1171</v>
      </c>
      <c r="E32" s="34" t="s">
        <v>1172</v>
      </c>
      <c r="F32" s="34" t="s">
        <v>1173</v>
      </c>
      <c r="G32" s="34" t="s">
        <v>28</v>
      </c>
      <c r="H32" s="33" t="s">
        <v>1174</v>
      </c>
      <c r="I32" s="33" t="s">
        <v>1175</v>
      </c>
      <c r="J32" s="19">
        <f t="shared" si="5"/>
        <v>76.385542168674704</v>
      </c>
      <c r="K32" s="20">
        <f t="shared" si="0"/>
        <v>7.6385542168674707</v>
      </c>
      <c r="L32" s="33" t="s">
        <v>1176</v>
      </c>
      <c r="M32" s="33" t="s">
        <v>392</v>
      </c>
      <c r="N32" s="19">
        <f t="shared" si="6"/>
        <v>82.3</v>
      </c>
      <c r="O32" s="19">
        <f t="shared" si="1"/>
        <v>16.46</v>
      </c>
      <c r="P32" s="36">
        <v>0</v>
      </c>
      <c r="Q32" s="37">
        <v>0</v>
      </c>
      <c r="R32" s="51" t="s">
        <v>48</v>
      </c>
      <c r="S32" s="51">
        <f t="shared" si="2"/>
        <v>22.801500000000001</v>
      </c>
      <c r="T32" s="52">
        <f t="shared" si="3"/>
        <v>22.801500000000001</v>
      </c>
      <c r="U32" s="37">
        <v>0</v>
      </c>
      <c r="V32" s="38" t="s">
        <v>393</v>
      </c>
      <c r="W32" s="31" t="e">
        <f t="shared" si="4"/>
        <v>#VALUE!</v>
      </c>
    </row>
    <row r="34" spans="1:23" s="54" customFormat="1" ht="129.75" customHeight="1">
      <c r="A34" s="67" t="s">
        <v>1237</v>
      </c>
      <c r="B34" s="68"/>
      <c r="C34" s="68"/>
      <c r="D34" s="68"/>
      <c r="E34" s="68"/>
      <c r="F34" s="68"/>
      <c r="G34" s="68"/>
      <c r="H34" s="68"/>
      <c r="I34" s="68"/>
      <c r="J34" s="68"/>
      <c r="K34" s="68"/>
      <c r="L34" s="68"/>
      <c r="M34" s="68"/>
      <c r="N34" s="68"/>
      <c r="O34" s="68"/>
      <c r="P34" s="68"/>
      <c r="Q34" s="68"/>
      <c r="R34" s="68"/>
      <c r="S34" s="68"/>
      <c r="T34" s="68"/>
      <c r="U34" s="68"/>
      <c r="V34" s="68"/>
      <c r="W34" s="68"/>
    </row>
    <row r="35" spans="1:23" s="54" customFormat="1" ht="23.25" customHeight="1">
      <c r="A35" s="69" t="s">
        <v>1203</v>
      </c>
      <c r="B35" s="70"/>
      <c r="C35" s="70"/>
      <c r="D35" s="70"/>
      <c r="E35" s="70"/>
      <c r="F35" s="70"/>
      <c r="G35" s="70"/>
      <c r="H35" s="70"/>
      <c r="I35" s="70"/>
      <c r="J35" s="70"/>
      <c r="K35" s="70"/>
      <c r="L35" s="70"/>
      <c r="M35" s="70"/>
      <c r="N35" s="70"/>
      <c r="O35" s="70"/>
      <c r="P35" s="70"/>
      <c r="Q35" s="70"/>
      <c r="R35" s="70"/>
      <c r="S35" s="70"/>
      <c r="T35" s="70"/>
      <c r="U35" s="70"/>
      <c r="V35" s="70"/>
      <c r="W35" s="70"/>
    </row>
    <row r="36" spans="1:23" ht="13.5" customHeight="1"/>
  </sheetData>
  <sortState ref="A3:X32">
    <sortCondition ref="C1"/>
  </sortState>
  <mergeCells count="3">
    <mergeCell ref="A1:W1"/>
    <mergeCell ref="A34:W34"/>
    <mergeCell ref="A35:W35"/>
  </mergeCells>
  <conditionalFormatting sqref="C3:C32">
    <cfRule type="duplicateValues" dxfId="1" priority="16"/>
  </conditionalFormatting>
  <pageMargins left="0.7" right="0.7" top="0.75" bottom="0.75" header="0.3" footer="0.3"/>
  <pageSetup scale="87" orientation="landscape" verticalDpi="0" r:id="rId1"/>
  <rowBreaks count="1" manualBreakCount="1">
    <brk id="18" max="16383" man="1"/>
  </rowBreaks>
</worksheet>
</file>

<file path=xl/worksheets/sheet18.xml><?xml version="1.0" encoding="utf-8"?>
<worksheet xmlns="http://schemas.openxmlformats.org/spreadsheetml/2006/main" xmlns:r="http://schemas.openxmlformats.org/officeDocument/2006/relationships">
  <dimension ref="A1:W39"/>
  <sheetViews>
    <sheetView tabSelected="1" topLeftCell="A28" workbookViewId="0">
      <selection activeCell="W39" sqref="W39"/>
    </sheetView>
  </sheetViews>
  <sheetFormatPr defaultRowHeight="15"/>
  <cols>
    <col min="1" max="1" width="3.85546875" style="1" customWidth="1"/>
    <col min="2" max="2" width="6.85546875" style="1" customWidth="1"/>
    <col min="3" max="3" width="10.42578125" style="1" customWidth="1"/>
    <col min="4" max="4" width="7.7109375" style="1" customWidth="1"/>
    <col min="5" max="5" width="8.140625" style="1" customWidth="1"/>
    <col min="6" max="6" width="7.140625" style="1" customWidth="1"/>
    <col min="7" max="7" width="4.7109375" style="1" customWidth="1"/>
    <col min="8" max="8" width="4.140625" style="1" customWidth="1"/>
    <col min="9" max="9" width="4.28515625" style="1" customWidth="1"/>
    <col min="10" max="11" width="4" style="1" customWidth="1"/>
    <col min="12" max="12" width="5" style="1" customWidth="1"/>
    <col min="13" max="13" width="5.42578125" style="1" customWidth="1"/>
    <col min="14" max="14" width="6.7109375" style="1" customWidth="1"/>
    <col min="15" max="15" width="6.5703125" style="1" customWidth="1"/>
    <col min="16" max="16" width="4.140625" style="1" customWidth="1"/>
    <col min="17" max="17" width="4.85546875" style="1" customWidth="1"/>
    <col min="18" max="18" width="5.85546875" style="1" customWidth="1"/>
    <col min="19" max="19" width="4.85546875" style="1" customWidth="1"/>
    <col min="20" max="20" width="3.85546875" style="1" customWidth="1"/>
    <col min="21" max="21" width="5.42578125" style="53" customWidth="1"/>
    <col min="22" max="22" width="5.7109375" style="1" customWidth="1"/>
    <col min="23" max="23" width="6.28515625" style="1" customWidth="1"/>
    <col min="24" max="16384" width="9.140625" style="1"/>
  </cols>
  <sheetData>
    <row r="1" spans="1:23" s="54" customFormat="1" ht="45.75" customHeight="1">
      <c r="A1" s="66" t="s">
        <v>1204</v>
      </c>
      <c r="B1" s="66"/>
      <c r="C1" s="66"/>
      <c r="D1" s="66"/>
      <c r="E1" s="66"/>
      <c r="F1" s="66"/>
      <c r="G1" s="66"/>
      <c r="H1" s="66"/>
      <c r="I1" s="66"/>
      <c r="J1" s="66"/>
      <c r="K1" s="66"/>
      <c r="L1" s="66"/>
      <c r="M1" s="66"/>
      <c r="N1" s="66"/>
      <c r="O1" s="66"/>
      <c r="P1" s="66"/>
      <c r="Q1" s="66"/>
      <c r="R1" s="66"/>
      <c r="S1" s="66"/>
      <c r="T1" s="66"/>
      <c r="U1" s="66"/>
      <c r="V1" s="66"/>
      <c r="W1" s="66"/>
    </row>
    <row r="2" spans="1:23" ht="162.75" customHeight="1">
      <c r="A2" s="20" t="s">
        <v>343</v>
      </c>
      <c r="B2" s="20" t="s">
        <v>344</v>
      </c>
      <c r="C2" s="20" t="s">
        <v>345</v>
      </c>
      <c r="D2" s="20" t="s">
        <v>346</v>
      </c>
      <c r="E2" s="20" t="s">
        <v>347</v>
      </c>
      <c r="F2" s="21" t="s">
        <v>348</v>
      </c>
      <c r="G2" s="21" t="s">
        <v>6</v>
      </c>
      <c r="H2" s="21" t="s">
        <v>349</v>
      </c>
      <c r="I2" s="21" t="s">
        <v>350</v>
      </c>
      <c r="J2" s="21" t="s">
        <v>351</v>
      </c>
      <c r="K2" s="21" t="s">
        <v>352</v>
      </c>
      <c r="L2" s="21" t="s">
        <v>353</v>
      </c>
      <c r="M2" s="21" t="s">
        <v>354</v>
      </c>
      <c r="N2" s="21" t="s">
        <v>355</v>
      </c>
      <c r="O2" s="21" t="s">
        <v>356</v>
      </c>
      <c r="P2" s="22" t="s">
        <v>1199</v>
      </c>
      <c r="Q2" s="22" t="s">
        <v>359</v>
      </c>
      <c r="R2" s="23" t="s">
        <v>361</v>
      </c>
      <c r="S2" s="23" t="s">
        <v>1200</v>
      </c>
      <c r="T2" s="50" t="s">
        <v>17</v>
      </c>
      <c r="U2" s="23" t="s">
        <v>365</v>
      </c>
      <c r="V2" s="25" t="s">
        <v>364</v>
      </c>
      <c r="W2" s="25" t="s">
        <v>366</v>
      </c>
    </row>
    <row r="3" spans="1:23" ht="23.25">
      <c r="A3" s="19">
        <v>1</v>
      </c>
      <c r="B3" s="19">
        <v>160530</v>
      </c>
      <c r="C3" s="19">
        <v>1222190012</v>
      </c>
      <c r="D3" s="20" t="s">
        <v>381</v>
      </c>
      <c r="E3" s="20" t="s">
        <v>382</v>
      </c>
      <c r="F3" s="20" t="s">
        <v>383</v>
      </c>
      <c r="G3" s="20" t="s">
        <v>23</v>
      </c>
      <c r="H3" s="19" t="s">
        <v>384</v>
      </c>
      <c r="I3" s="19" t="s">
        <v>385</v>
      </c>
      <c r="J3" s="19">
        <f t="shared" ref="J3:J35" si="0">(H3*100)/I3</f>
        <v>73.615384615384613</v>
      </c>
      <c r="K3" s="20">
        <f t="shared" ref="K3:K35" si="1">0.1*J3</f>
        <v>7.361538461538462</v>
      </c>
      <c r="L3" s="19">
        <v>572</v>
      </c>
      <c r="M3" s="19">
        <v>1000</v>
      </c>
      <c r="N3" s="19">
        <f t="shared" ref="N3:N35" si="2">(L3*100)/M3</f>
        <v>57.2</v>
      </c>
      <c r="O3" s="19">
        <f t="shared" ref="O3:O35" si="3">0.2*N3</f>
        <v>11.440000000000001</v>
      </c>
      <c r="P3" s="28">
        <v>25</v>
      </c>
      <c r="Q3" s="29">
        <v>0</v>
      </c>
      <c r="R3" s="51">
        <v>0</v>
      </c>
      <c r="S3" s="51">
        <f t="shared" ref="S3:S35" si="4">R3*0.45</f>
        <v>0</v>
      </c>
      <c r="T3" s="52">
        <f t="shared" ref="T3:T35" si="5">MAX(P3,Q3,R3,S3)</f>
        <v>25</v>
      </c>
      <c r="U3" s="29">
        <v>0</v>
      </c>
      <c r="V3" s="31">
        <v>6.5714285714285712</v>
      </c>
      <c r="W3" s="31">
        <f t="shared" ref="W3:W35" si="6">K3+O3+T3+U3+V3</f>
        <v>50.372967032967033</v>
      </c>
    </row>
    <row r="4" spans="1:23" ht="23.25">
      <c r="A4" s="19">
        <v>2</v>
      </c>
      <c r="B4" s="19">
        <v>160029</v>
      </c>
      <c r="C4" s="19">
        <v>1222190015</v>
      </c>
      <c r="D4" s="20" t="s">
        <v>400</v>
      </c>
      <c r="E4" s="20" t="s">
        <v>401</v>
      </c>
      <c r="F4" s="20" t="s">
        <v>402</v>
      </c>
      <c r="G4" s="20" t="s">
        <v>23</v>
      </c>
      <c r="H4" s="19" t="s">
        <v>403</v>
      </c>
      <c r="I4" s="19" t="s">
        <v>385</v>
      </c>
      <c r="J4" s="19">
        <f t="shared" si="0"/>
        <v>83.307692307692307</v>
      </c>
      <c r="K4" s="20">
        <f t="shared" si="1"/>
        <v>8.3307692307692314</v>
      </c>
      <c r="L4" s="19" t="s">
        <v>404</v>
      </c>
      <c r="M4" s="19" t="s">
        <v>405</v>
      </c>
      <c r="N4" s="19">
        <f t="shared" si="2"/>
        <v>50.8125</v>
      </c>
      <c r="O4" s="19">
        <f t="shared" si="3"/>
        <v>10.162500000000001</v>
      </c>
      <c r="P4" s="28">
        <v>25</v>
      </c>
      <c r="Q4" s="29">
        <v>0</v>
      </c>
      <c r="R4" s="51">
        <v>0</v>
      </c>
      <c r="S4" s="51">
        <f t="shared" si="4"/>
        <v>0</v>
      </c>
      <c r="T4" s="52">
        <f t="shared" si="5"/>
        <v>25</v>
      </c>
      <c r="U4" s="29">
        <v>0</v>
      </c>
      <c r="V4" s="31">
        <v>6.7142857142857144</v>
      </c>
      <c r="W4" s="31">
        <f t="shared" si="6"/>
        <v>50.207554945054945</v>
      </c>
    </row>
    <row r="5" spans="1:23" ht="23.25">
      <c r="A5" s="19">
        <v>3</v>
      </c>
      <c r="B5" s="33">
        <v>163627</v>
      </c>
      <c r="C5" s="33">
        <v>1222190017</v>
      </c>
      <c r="D5" s="34" t="s">
        <v>43</v>
      </c>
      <c r="E5" s="34" t="s">
        <v>44</v>
      </c>
      <c r="F5" s="34" t="s">
        <v>45</v>
      </c>
      <c r="G5" s="34" t="s">
        <v>23</v>
      </c>
      <c r="H5" s="33" t="s">
        <v>409</v>
      </c>
      <c r="I5" s="33" t="s">
        <v>378</v>
      </c>
      <c r="J5" s="19">
        <f t="shared" si="0"/>
        <v>69.034482758620683</v>
      </c>
      <c r="K5" s="20">
        <f t="shared" si="1"/>
        <v>6.9034482758620683</v>
      </c>
      <c r="L5" s="33" t="s">
        <v>410</v>
      </c>
      <c r="M5" s="33" t="s">
        <v>373</v>
      </c>
      <c r="N5" s="19">
        <f t="shared" si="2"/>
        <v>65.644444444444446</v>
      </c>
      <c r="O5" s="19">
        <f t="shared" si="3"/>
        <v>13.128888888888889</v>
      </c>
      <c r="P5" s="36">
        <v>0</v>
      </c>
      <c r="Q5" s="37">
        <v>0</v>
      </c>
      <c r="R5" s="51" t="s">
        <v>48</v>
      </c>
      <c r="S5" s="51">
        <f t="shared" si="4"/>
        <v>22.801500000000001</v>
      </c>
      <c r="T5" s="52">
        <f t="shared" si="5"/>
        <v>22.801500000000001</v>
      </c>
      <c r="U5" s="37">
        <v>5</v>
      </c>
      <c r="V5" s="38">
        <v>5.1428571428571432</v>
      </c>
      <c r="W5" s="31">
        <f t="shared" si="6"/>
        <v>52.976694307608106</v>
      </c>
    </row>
    <row r="6" spans="1:23" ht="23.25">
      <c r="A6" s="19">
        <v>4</v>
      </c>
      <c r="B6" s="19">
        <v>164095</v>
      </c>
      <c r="C6" s="19">
        <v>1222190042</v>
      </c>
      <c r="D6" s="20" t="s">
        <v>472</v>
      </c>
      <c r="E6" s="20" t="s">
        <v>473</v>
      </c>
      <c r="F6" s="20" t="s">
        <v>22</v>
      </c>
      <c r="G6" s="20" t="s">
        <v>23</v>
      </c>
      <c r="H6" s="19" t="s">
        <v>474</v>
      </c>
      <c r="I6" s="19" t="s">
        <v>425</v>
      </c>
      <c r="J6" s="19">
        <f t="shared" si="0"/>
        <v>60</v>
      </c>
      <c r="K6" s="20">
        <f t="shared" si="1"/>
        <v>6</v>
      </c>
      <c r="L6" s="19" t="s">
        <v>475</v>
      </c>
      <c r="M6" s="19" t="s">
        <v>380</v>
      </c>
      <c r="N6" s="19">
        <f t="shared" si="2"/>
        <v>60.9</v>
      </c>
      <c r="O6" s="19">
        <f t="shared" si="3"/>
        <v>12.18</v>
      </c>
      <c r="P6" s="28">
        <v>25</v>
      </c>
      <c r="Q6" s="29">
        <v>30</v>
      </c>
      <c r="R6" s="51">
        <v>0</v>
      </c>
      <c r="S6" s="51">
        <f t="shared" si="4"/>
        <v>0</v>
      </c>
      <c r="T6" s="52">
        <f t="shared" si="5"/>
        <v>30</v>
      </c>
      <c r="U6" s="29">
        <v>5</v>
      </c>
      <c r="V6" s="31" t="s">
        <v>393</v>
      </c>
      <c r="W6" s="31" t="e">
        <f t="shared" si="6"/>
        <v>#VALUE!</v>
      </c>
    </row>
    <row r="7" spans="1:23" ht="34.5">
      <c r="A7" s="19">
        <v>5</v>
      </c>
      <c r="B7" s="33">
        <v>161677</v>
      </c>
      <c r="C7" s="33">
        <v>1222190043</v>
      </c>
      <c r="D7" s="34" t="s">
        <v>476</v>
      </c>
      <c r="E7" s="34" t="s">
        <v>477</v>
      </c>
      <c r="F7" s="34" t="s">
        <v>478</v>
      </c>
      <c r="G7" s="34" t="s">
        <v>23</v>
      </c>
      <c r="H7" s="33" t="s">
        <v>479</v>
      </c>
      <c r="I7" s="33" t="s">
        <v>378</v>
      </c>
      <c r="J7" s="19">
        <f t="shared" si="0"/>
        <v>68.758620689655174</v>
      </c>
      <c r="K7" s="20">
        <f t="shared" si="1"/>
        <v>6.8758620689655174</v>
      </c>
      <c r="L7" s="33" t="s">
        <v>480</v>
      </c>
      <c r="M7" s="33" t="s">
        <v>392</v>
      </c>
      <c r="N7" s="19">
        <f t="shared" si="2"/>
        <v>78.5</v>
      </c>
      <c r="O7" s="19">
        <f t="shared" si="3"/>
        <v>15.700000000000001</v>
      </c>
      <c r="P7" s="36">
        <v>25</v>
      </c>
      <c r="Q7" s="37">
        <v>0</v>
      </c>
      <c r="R7" s="51" t="s">
        <v>48</v>
      </c>
      <c r="S7" s="51">
        <f t="shared" si="4"/>
        <v>22.801500000000001</v>
      </c>
      <c r="T7" s="52">
        <f t="shared" si="5"/>
        <v>25</v>
      </c>
      <c r="U7" s="37">
        <v>0</v>
      </c>
      <c r="V7" s="38">
        <v>6.1428571428571432</v>
      </c>
      <c r="W7" s="31">
        <f t="shared" si="6"/>
        <v>53.718719211822666</v>
      </c>
    </row>
    <row r="8" spans="1:23" ht="23.25">
      <c r="A8" s="19">
        <v>6</v>
      </c>
      <c r="B8" s="33">
        <v>162235</v>
      </c>
      <c r="C8" s="33">
        <v>1222190052</v>
      </c>
      <c r="D8" s="34" t="s">
        <v>489</v>
      </c>
      <c r="E8" s="34" t="s">
        <v>67</v>
      </c>
      <c r="F8" s="34" t="s">
        <v>490</v>
      </c>
      <c r="G8" s="34" t="s">
        <v>23</v>
      </c>
      <c r="H8" s="33" t="s">
        <v>491</v>
      </c>
      <c r="I8" s="33" t="s">
        <v>378</v>
      </c>
      <c r="J8" s="19">
        <f t="shared" si="0"/>
        <v>70.65517241379311</v>
      </c>
      <c r="K8" s="20">
        <f t="shared" si="1"/>
        <v>7.065517241379311</v>
      </c>
      <c r="L8" s="33" t="s">
        <v>492</v>
      </c>
      <c r="M8" s="33" t="s">
        <v>398</v>
      </c>
      <c r="N8" s="19">
        <f t="shared" si="2"/>
        <v>75.083333333333329</v>
      </c>
      <c r="O8" s="19">
        <f t="shared" si="3"/>
        <v>15.016666666666666</v>
      </c>
      <c r="P8" s="36">
        <v>25</v>
      </c>
      <c r="Q8" s="37">
        <v>0</v>
      </c>
      <c r="R8" s="51">
        <v>0</v>
      </c>
      <c r="S8" s="51">
        <f t="shared" si="4"/>
        <v>0</v>
      </c>
      <c r="T8" s="52">
        <f t="shared" si="5"/>
        <v>25</v>
      </c>
      <c r="U8" s="37">
        <v>0</v>
      </c>
      <c r="V8" s="38">
        <v>8.1428571428571423</v>
      </c>
      <c r="W8" s="31">
        <f t="shared" si="6"/>
        <v>55.225041050903116</v>
      </c>
    </row>
    <row r="9" spans="1:23" ht="23.25">
      <c r="A9" s="19">
        <v>7</v>
      </c>
      <c r="B9" s="33">
        <v>163040</v>
      </c>
      <c r="C9" s="33">
        <v>1222190056</v>
      </c>
      <c r="D9" s="34" t="s">
        <v>499</v>
      </c>
      <c r="E9" s="34" t="s">
        <v>500</v>
      </c>
      <c r="F9" s="34" t="s">
        <v>501</v>
      </c>
      <c r="G9" s="34" t="s">
        <v>23</v>
      </c>
      <c r="H9" s="33" t="s">
        <v>502</v>
      </c>
      <c r="I9" s="33" t="s">
        <v>385</v>
      </c>
      <c r="J9" s="19">
        <f t="shared" si="0"/>
        <v>63.53846153846154</v>
      </c>
      <c r="K9" s="20">
        <f t="shared" si="1"/>
        <v>6.3538461538461544</v>
      </c>
      <c r="L9" s="33" t="s">
        <v>386</v>
      </c>
      <c r="M9" s="33" t="s">
        <v>392</v>
      </c>
      <c r="N9" s="19" t="e">
        <f t="shared" si="2"/>
        <v>#VALUE!</v>
      </c>
      <c r="O9" s="19" t="e">
        <f t="shared" si="3"/>
        <v>#VALUE!</v>
      </c>
      <c r="P9" s="36">
        <v>30</v>
      </c>
      <c r="Q9" s="37">
        <v>0</v>
      </c>
      <c r="R9" s="51">
        <v>0</v>
      </c>
      <c r="S9" s="51">
        <f t="shared" si="4"/>
        <v>0</v>
      </c>
      <c r="T9" s="52">
        <f t="shared" si="5"/>
        <v>30</v>
      </c>
      <c r="U9" s="37">
        <v>0</v>
      </c>
      <c r="V9" s="38" t="s">
        <v>393</v>
      </c>
      <c r="W9" s="31" t="e">
        <f t="shared" si="6"/>
        <v>#VALUE!</v>
      </c>
    </row>
    <row r="10" spans="1:23" ht="23.25">
      <c r="A10" s="19">
        <v>8</v>
      </c>
      <c r="B10" s="33">
        <v>164272</v>
      </c>
      <c r="C10" s="33">
        <v>1222190077</v>
      </c>
      <c r="D10" s="34" t="s">
        <v>542</v>
      </c>
      <c r="E10" s="34" t="s">
        <v>543</v>
      </c>
      <c r="F10" s="34" t="s">
        <v>544</v>
      </c>
      <c r="G10" s="34" t="s">
        <v>23</v>
      </c>
      <c r="H10" s="33" t="s">
        <v>545</v>
      </c>
      <c r="I10" s="33" t="s">
        <v>377</v>
      </c>
      <c r="J10" s="19">
        <f t="shared" si="0"/>
        <v>59.517241379310342</v>
      </c>
      <c r="K10" s="20">
        <f t="shared" si="1"/>
        <v>5.9517241379310342</v>
      </c>
      <c r="L10" s="33" t="s">
        <v>546</v>
      </c>
      <c r="M10" s="33" t="s">
        <v>392</v>
      </c>
      <c r="N10" s="19">
        <f t="shared" si="2"/>
        <v>59</v>
      </c>
      <c r="O10" s="19">
        <f t="shared" si="3"/>
        <v>11.8</v>
      </c>
      <c r="P10" s="36">
        <v>25</v>
      </c>
      <c r="Q10" s="37">
        <v>0</v>
      </c>
      <c r="R10" s="51">
        <v>0</v>
      </c>
      <c r="S10" s="51">
        <f t="shared" si="4"/>
        <v>0</v>
      </c>
      <c r="T10" s="52">
        <f t="shared" si="5"/>
        <v>25</v>
      </c>
      <c r="U10" s="37">
        <v>0</v>
      </c>
      <c r="V10" s="38" t="s">
        <v>393</v>
      </c>
      <c r="W10" s="31" t="e">
        <f t="shared" si="6"/>
        <v>#VALUE!</v>
      </c>
    </row>
    <row r="11" spans="1:23" ht="23.25">
      <c r="A11" s="19">
        <v>9</v>
      </c>
      <c r="B11" s="33">
        <v>159075</v>
      </c>
      <c r="C11" s="33">
        <v>1222190082</v>
      </c>
      <c r="D11" s="34" t="s">
        <v>97</v>
      </c>
      <c r="E11" s="34" t="s">
        <v>98</v>
      </c>
      <c r="F11" s="34" t="s">
        <v>99</v>
      </c>
      <c r="G11" s="34" t="s">
        <v>23</v>
      </c>
      <c r="H11" s="33" t="s">
        <v>558</v>
      </c>
      <c r="I11" s="33" t="s">
        <v>375</v>
      </c>
      <c r="J11" s="19">
        <f t="shared" si="0"/>
        <v>65.904761904761898</v>
      </c>
      <c r="K11" s="20">
        <f t="shared" si="1"/>
        <v>6.5904761904761902</v>
      </c>
      <c r="L11" s="33" t="s">
        <v>559</v>
      </c>
      <c r="M11" s="33" t="s">
        <v>380</v>
      </c>
      <c r="N11" s="19">
        <f t="shared" si="2"/>
        <v>79.599999999999994</v>
      </c>
      <c r="O11" s="19">
        <f t="shared" si="3"/>
        <v>15.92</v>
      </c>
      <c r="P11" s="36">
        <v>25</v>
      </c>
      <c r="Q11" s="37">
        <v>0</v>
      </c>
      <c r="R11" s="51">
        <v>0</v>
      </c>
      <c r="S11" s="51">
        <f t="shared" si="4"/>
        <v>0</v>
      </c>
      <c r="T11" s="52">
        <f t="shared" si="5"/>
        <v>25</v>
      </c>
      <c r="U11" s="37">
        <v>5</v>
      </c>
      <c r="V11" s="38">
        <v>7.7142857142857144</v>
      </c>
      <c r="W11" s="31">
        <f t="shared" si="6"/>
        <v>60.224761904761905</v>
      </c>
    </row>
    <row r="12" spans="1:23" ht="23.25">
      <c r="A12" s="19">
        <v>10</v>
      </c>
      <c r="B12" s="33">
        <v>159857</v>
      </c>
      <c r="C12" s="33">
        <v>1222190083</v>
      </c>
      <c r="D12" s="34" t="s">
        <v>560</v>
      </c>
      <c r="E12" s="34" t="s">
        <v>561</v>
      </c>
      <c r="F12" s="34" t="s">
        <v>562</v>
      </c>
      <c r="G12" s="34" t="s">
        <v>23</v>
      </c>
      <c r="H12" s="33" t="s">
        <v>563</v>
      </c>
      <c r="I12" s="33" t="s">
        <v>378</v>
      </c>
      <c r="J12" s="19">
        <f t="shared" si="0"/>
        <v>61.724137931034484</v>
      </c>
      <c r="K12" s="20">
        <f t="shared" si="1"/>
        <v>6.1724137931034484</v>
      </c>
      <c r="L12" s="33" t="s">
        <v>564</v>
      </c>
      <c r="M12" s="33" t="s">
        <v>565</v>
      </c>
      <c r="N12" s="19">
        <f t="shared" si="2"/>
        <v>71.285714285714292</v>
      </c>
      <c r="O12" s="19">
        <f t="shared" si="3"/>
        <v>14.25714285714286</v>
      </c>
      <c r="P12" s="36">
        <v>25</v>
      </c>
      <c r="Q12" s="37">
        <v>30</v>
      </c>
      <c r="R12" s="51">
        <v>0</v>
      </c>
      <c r="S12" s="51">
        <f t="shared" si="4"/>
        <v>0</v>
      </c>
      <c r="T12" s="52">
        <f t="shared" si="5"/>
        <v>30</v>
      </c>
      <c r="U12" s="37">
        <v>5</v>
      </c>
      <c r="V12" s="38">
        <v>4.2857142857142856</v>
      </c>
      <c r="W12" s="31">
        <f t="shared" si="6"/>
        <v>59.715270935960596</v>
      </c>
    </row>
    <row r="13" spans="1:23" ht="23.25">
      <c r="A13" s="19">
        <v>11</v>
      </c>
      <c r="B13" s="19">
        <v>162652</v>
      </c>
      <c r="C13" s="19">
        <v>1222190114</v>
      </c>
      <c r="D13" s="20" t="s">
        <v>605</v>
      </c>
      <c r="E13" s="20" t="s">
        <v>606</v>
      </c>
      <c r="F13" s="20" t="s">
        <v>607</v>
      </c>
      <c r="G13" s="20" t="s">
        <v>23</v>
      </c>
      <c r="H13" s="19" t="s">
        <v>608</v>
      </c>
      <c r="I13" s="19" t="s">
        <v>378</v>
      </c>
      <c r="J13" s="19">
        <f t="shared" si="0"/>
        <v>75.689655172413794</v>
      </c>
      <c r="K13" s="20">
        <f t="shared" si="1"/>
        <v>7.5689655172413799</v>
      </c>
      <c r="L13" s="19" t="s">
        <v>609</v>
      </c>
      <c r="M13" s="19" t="s">
        <v>398</v>
      </c>
      <c r="N13" s="19">
        <f t="shared" si="2"/>
        <v>67.416666666666671</v>
      </c>
      <c r="O13" s="19">
        <f t="shared" si="3"/>
        <v>13.483333333333334</v>
      </c>
      <c r="P13" s="28">
        <v>25</v>
      </c>
      <c r="Q13" s="29">
        <v>0</v>
      </c>
      <c r="R13" s="51">
        <v>0</v>
      </c>
      <c r="S13" s="51">
        <f t="shared" si="4"/>
        <v>0</v>
      </c>
      <c r="T13" s="52">
        <f t="shared" si="5"/>
        <v>25</v>
      </c>
      <c r="U13" s="29">
        <v>0</v>
      </c>
      <c r="V13" s="31" t="s">
        <v>393</v>
      </c>
      <c r="W13" s="31" t="e">
        <f t="shared" si="6"/>
        <v>#VALUE!</v>
      </c>
    </row>
    <row r="14" spans="1:23" ht="34.5">
      <c r="A14" s="19">
        <v>12</v>
      </c>
      <c r="B14" s="19">
        <v>159633</v>
      </c>
      <c r="C14" s="19">
        <v>1222190128</v>
      </c>
      <c r="D14" s="20" t="s">
        <v>628</v>
      </c>
      <c r="E14" s="20" t="s">
        <v>629</v>
      </c>
      <c r="F14" s="20" t="s">
        <v>630</v>
      </c>
      <c r="G14" s="20" t="s">
        <v>23</v>
      </c>
      <c r="H14" s="19" t="s">
        <v>631</v>
      </c>
      <c r="I14" s="19" t="s">
        <v>425</v>
      </c>
      <c r="J14" s="19">
        <f t="shared" si="0"/>
        <v>55.666666666666664</v>
      </c>
      <c r="K14" s="20">
        <f t="shared" si="1"/>
        <v>5.5666666666666664</v>
      </c>
      <c r="L14" s="19" t="s">
        <v>632</v>
      </c>
      <c r="M14" s="19" t="s">
        <v>380</v>
      </c>
      <c r="N14" s="19">
        <f t="shared" si="2"/>
        <v>60.05</v>
      </c>
      <c r="O14" s="19">
        <f t="shared" si="3"/>
        <v>12.01</v>
      </c>
      <c r="P14" s="28">
        <v>25</v>
      </c>
      <c r="Q14" s="29">
        <v>0</v>
      </c>
      <c r="R14" s="51">
        <v>0</v>
      </c>
      <c r="S14" s="51">
        <f t="shared" si="4"/>
        <v>0</v>
      </c>
      <c r="T14" s="52">
        <f t="shared" si="5"/>
        <v>25</v>
      </c>
      <c r="U14" s="29">
        <v>5</v>
      </c>
      <c r="V14" s="31">
        <v>6.8571428571428568</v>
      </c>
      <c r="W14" s="31">
        <f t="shared" si="6"/>
        <v>54.433809523809522</v>
      </c>
    </row>
    <row r="15" spans="1:23" ht="23.25">
      <c r="A15" s="19">
        <v>13</v>
      </c>
      <c r="B15" s="33">
        <v>162142</v>
      </c>
      <c r="C15" s="33">
        <v>1222190130</v>
      </c>
      <c r="D15" s="34" t="s">
        <v>633</v>
      </c>
      <c r="E15" s="34" t="s">
        <v>634</v>
      </c>
      <c r="F15" s="34" t="s">
        <v>139</v>
      </c>
      <c r="G15" s="34" t="s">
        <v>23</v>
      </c>
      <c r="H15" s="33" t="s">
        <v>635</v>
      </c>
      <c r="I15" s="33" t="s">
        <v>378</v>
      </c>
      <c r="J15" s="19">
        <f t="shared" si="0"/>
        <v>69.275862068965523</v>
      </c>
      <c r="K15" s="20">
        <f t="shared" si="1"/>
        <v>6.927586206896553</v>
      </c>
      <c r="L15" s="33" t="s">
        <v>636</v>
      </c>
      <c r="M15" s="33" t="s">
        <v>392</v>
      </c>
      <c r="N15" s="19">
        <f t="shared" si="2"/>
        <v>56.1</v>
      </c>
      <c r="O15" s="19">
        <f t="shared" si="3"/>
        <v>11.22</v>
      </c>
      <c r="P15" s="36">
        <v>25</v>
      </c>
      <c r="Q15" s="37">
        <v>0</v>
      </c>
      <c r="R15" s="51">
        <v>0</v>
      </c>
      <c r="S15" s="51">
        <f t="shared" si="4"/>
        <v>0</v>
      </c>
      <c r="T15" s="52">
        <f t="shared" si="5"/>
        <v>25</v>
      </c>
      <c r="U15" s="37">
        <v>0</v>
      </c>
      <c r="V15" s="38" t="s">
        <v>393</v>
      </c>
      <c r="W15" s="31" t="e">
        <f t="shared" si="6"/>
        <v>#VALUE!</v>
      </c>
    </row>
    <row r="16" spans="1:23" ht="23.25">
      <c r="A16" s="19">
        <v>14</v>
      </c>
      <c r="B16" s="19">
        <v>164316</v>
      </c>
      <c r="C16" s="19">
        <v>1222190134</v>
      </c>
      <c r="D16" s="20" t="s">
        <v>647</v>
      </c>
      <c r="E16" s="20" t="s">
        <v>648</v>
      </c>
      <c r="F16" s="20" t="s">
        <v>649</v>
      </c>
      <c r="G16" s="20" t="s">
        <v>23</v>
      </c>
      <c r="H16" s="19" t="s">
        <v>650</v>
      </c>
      <c r="I16" s="19" t="s">
        <v>425</v>
      </c>
      <c r="J16" s="19">
        <f t="shared" si="0"/>
        <v>62.833333333333336</v>
      </c>
      <c r="K16" s="20">
        <f t="shared" si="1"/>
        <v>6.2833333333333341</v>
      </c>
      <c r="L16" s="19" t="s">
        <v>651</v>
      </c>
      <c r="M16" s="19" t="s">
        <v>652</v>
      </c>
      <c r="N16" s="19">
        <f t="shared" si="2"/>
        <v>69.909090909090907</v>
      </c>
      <c r="O16" s="19">
        <f t="shared" si="3"/>
        <v>13.981818181818182</v>
      </c>
      <c r="P16" s="28">
        <v>0</v>
      </c>
      <c r="Q16" s="29">
        <v>30</v>
      </c>
      <c r="R16" s="51">
        <v>0</v>
      </c>
      <c r="S16" s="51">
        <f t="shared" si="4"/>
        <v>0</v>
      </c>
      <c r="T16" s="52">
        <f t="shared" si="5"/>
        <v>30</v>
      </c>
      <c r="U16" s="29">
        <v>5</v>
      </c>
      <c r="V16" s="31">
        <v>8</v>
      </c>
      <c r="W16" s="31">
        <f t="shared" si="6"/>
        <v>63.265151515151516</v>
      </c>
    </row>
    <row r="17" spans="1:23" ht="23.25">
      <c r="A17" s="19">
        <v>15</v>
      </c>
      <c r="B17" s="33">
        <v>160525</v>
      </c>
      <c r="C17" s="33">
        <v>1222190151</v>
      </c>
      <c r="D17" s="34" t="s">
        <v>152</v>
      </c>
      <c r="E17" s="34" t="s">
        <v>153</v>
      </c>
      <c r="F17" s="34" t="s">
        <v>154</v>
      </c>
      <c r="G17" s="20" t="s">
        <v>23</v>
      </c>
      <c r="H17" s="33" t="s">
        <v>691</v>
      </c>
      <c r="I17" s="33" t="s">
        <v>371</v>
      </c>
      <c r="J17" s="19">
        <f t="shared" si="0"/>
        <v>63.333333333333336</v>
      </c>
      <c r="K17" s="20">
        <f t="shared" si="1"/>
        <v>6.3333333333333339</v>
      </c>
      <c r="L17" s="33" t="s">
        <v>692</v>
      </c>
      <c r="M17" s="33" t="s">
        <v>380</v>
      </c>
      <c r="N17" s="19">
        <f t="shared" si="2"/>
        <v>63.35</v>
      </c>
      <c r="O17" s="19">
        <f t="shared" si="3"/>
        <v>12.670000000000002</v>
      </c>
      <c r="P17" s="36">
        <v>25</v>
      </c>
      <c r="Q17" s="37">
        <v>0</v>
      </c>
      <c r="R17" s="51">
        <v>0</v>
      </c>
      <c r="S17" s="51">
        <f t="shared" si="4"/>
        <v>0</v>
      </c>
      <c r="T17" s="52">
        <f t="shared" si="5"/>
        <v>25</v>
      </c>
      <c r="U17" s="37">
        <v>5</v>
      </c>
      <c r="V17" s="38">
        <v>8.7142857142857135</v>
      </c>
      <c r="W17" s="31">
        <f t="shared" si="6"/>
        <v>57.717619047619053</v>
      </c>
    </row>
    <row r="18" spans="1:23" ht="23.25">
      <c r="A18" s="19">
        <v>16</v>
      </c>
      <c r="B18" s="33">
        <v>163581</v>
      </c>
      <c r="C18" s="33">
        <v>1222190170</v>
      </c>
      <c r="D18" s="20" t="s">
        <v>712</v>
      </c>
      <c r="E18" s="34" t="s">
        <v>713</v>
      </c>
      <c r="F18" s="20" t="s">
        <v>714</v>
      </c>
      <c r="G18" s="20" t="s">
        <v>23</v>
      </c>
      <c r="H18" s="19">
        <v>2046</v>
      </c>
      <c r="I18" s="19">
        <v>2900</v>
      </c>
      <c r="J18" s="19">
        <f t="shared" si="0"/>
        <v>70.551724137931032</v>
      </c>
      <c r="K18" s="20">
        <f t="shared" si="1"/>
        <v>7.0551724137931036</v>
      </c>
      <c r="L18" s="19">
        <v>1706</v>
      </c>
      <c r="M18" s="19">
        <v>2400</v>
      </c>
      <c r="N18" s="19">
        <f t="shared" si="2"/>
        <v>71.083333333333329</v>
      </c>
      <c r="O18" s="19">
        <f t="shared" si="3"/>
        <v>14.216666666666667</v>
      </c>
      <c r="P18" s="36">
        <v>25</v>
      </c>
      <c r="Q18" s="37">
        <v>0</v>
      </c>
      <c r="R18" s="51">
        <v>0</v>
      </c>
      <c r="S18" s="51">
        <f t="shared" si="4"/>
        <v>0</v>
      </c>
      <c r="T18" s="52">
        <f t="shared" si="5"/>
        <v>25</v>
      </c>
      <c r="U18" s="37">
        <v>0</v>
      </c>
      <c r="V18" s="38" t="s">
        <v>393</v>
      </c>
      <c r="W18" s="31" t="e">
        <f t="shared" si="6"/>
        <v>#VALUE!</v>
      </c>
    </row>
    <row r="19" spans="1:23" ht="23.25">
      <c r="A19" s="19">
        <v>17</v>
      </c>
      <c r="B19" s="19">
        <v>160786</v>
      </c>
      <c r="C19" s="19">
        <v>1222190196</v>
      </c>
      <c r="D19" s="20" t="s">
        <v>755</v>
      </c>
      <c r="E19" s="20" t="s">
        <v>756</v>
      </c>
      <c r="F19" s="20" t="s">
        <v>757</v>
      </c>
      <c r="G19" s="20" t="s">
        <v>23</v>
      </c>
      <c r="H19" s="19" t="s">
        <v>758</v>
      </c>
      <c r="I19" s="19" t="s">
        <v>377</v>
      </c>
      <c r="J19" s="19">
        <f t="shared" si="0"/>
        <v>58.413793103448278</v>
      </c>
      <c r="K19" s="20">
        <f t="shared" si="1"/>
        <v>5.8413793103448279</v>
      </c>
      <c r="L19" s="19" t="s">
        <v>759</v>
      </c>
      <c r="M19" s="19" t="s">
        <v>398</v>
      </c>
      <c r="N19" s="19">
        <f t="shared" si="2"/>
        <v>60</v>
      </c>
      <c r="O19" s="19">
        <f t="shared" si="3"/>
        <v>12</v>
      </c>
      <c r="P19" s="28">
        <v>25</v>
      </c>
      <c r="Q19" s="29">
        <v>0</v>
      </c>
      <c r="R19" s="51">
        <v>0</v>
      </c>
      <c r="S19" s="51">
        <f t="shared" si="4"/>
        <v>0</v>
      </c>
      <c r="T19" s="52">
        <f t="shared" si="5"/>
        <v>25</v>
      </c>
      <c r="U19" s="29">
        <v>0</v>
      </c>
      <c r="V19" s="31">
        <v>5</v>
      </c>
      <c r="W19" s="31">
        <f t="shared" si="6"/>
        <v>47.841379310344827</v>
      </c>
    </row>
    <row r="20" spans="1:23" ht="23.25">
      <c r="A20" s="19">
        <v>18</v>
      </c>
      <c r="B20" s="19">
        <v>162116</v>
      </c>
      <c r="C20" s="19">
        <v>1222190210</v>
      </c>
      <c r="D20" s="20" t="s">
        <v>794</v>
      </c>
      <c r="E20" s="20" t="s">
        <v>795</v>
      </c>
      <c r="F20" s="20" t="s">
        <v>796</v>
      </c>
      <c r="G20" s="20" t="s">
        <v>23</v>
      </c>
      <c r="H20" s="19" t="s">
        <v>797</v>
      </c>
      <c r="I20" s="19" t="s">
        <v>378</v>
      </c>
      <c r="J20" s="19">
        <f t="shared" si="0"/>
        <v>71.379310344827587</v>
      </c>
      <c r="K20" s="20">
        <f t="shared" si="1"/>
        <v>7.1379310344827589</v>
      </c>
      <c r="L20" s="19" t="s">
        <v>798</v>
      </c>
      <c r="M20" s="19" t="s">
        <v>398</v>
      </c>
      <c r="N20" s="19">
        <f t="shared" si="2"/>
        <v>78.291666666666671</v>
      </c>
      <c r="O20" s="19">
        <f t="shared" si="3"/>
        <v>15.658333333333335</v>
      </c>
      <c r="P20" s="28">
        <v>25</v>
      </c>
      <c r="Q20" s="29">
        <v>0</v>
      </c>
      <c r="R20" s="51">
        <v>0</v>
      </c>
      <c r="S20" s="51">
        <f t="shared" si="4"/>
        <v>0</v>
      </c>
      <c r="T20" s="52">
        <f t="shared" si="5"/>
        <v>25</v>
      </c>
      <c r="U20" s="29">
        <v>0</v>
      </c>
      <c r="V20" s="31">
        <v>7.1428571428571432</v>
      </c>
      <c r="W20" s="31">
        <f t="shared" si="6"/>
        <v>54.939121510673239</v>
      </c>
    </row>
    <row r="21" spans="1:23" ht="23.25">
      <c r="A21" s="19">
        <v>19</v>
      </c>
      <c r="B21" s="19">
        <v>160042</v>
      </c>
      <c r="C21" s="19">
        <v>1222190220</v>
      </c>
      <c r="D21" s="20" t="s">
        <v>181</v>
      </c>
      <c r="E21" s="20" t="s">
        <v>805</v>
      </c>
      <c r="F21" s="20" t="s">
        <v>806</v>
      </c>
      <c r="G21" s="20" t="s">
        <v>23</v>
      </c>
      <c r="H21" s="19" t="s">
        <v>807</v>
      </c>
      <c r="I21" s="19" t="s">
        <v>398</v>
      </c>
      <c r="J21" s="19">
        <f t="shared" si="0"/>
        <v>72.333333333333329</v>
      </c>
      <c r="K21" s="20">
        <f t="shared" si="1"/>
        <v>7.2333333333333334</v>
      </c>
      <c r="L21" s="19" t="s">
        <v>808</v>
      </c>
      <c r="M21" s="19" t="s">
        <v>380</v>
      </c>
      <c r="N21" s="19">
        <f t="shared" si="2"/>
        <v>72.7</v>
      </c>
      <c r="O21" s="19">
        <f t="shared" si="3"/>
        <v>14.540000000000001</v>
      </c>
      <c r="P21" s="28"/>
      <c r="Q21" s="29"/>
      <c r="R21" s="51" t="s">
        <v>59</v>
      </c>
      <c r="S21" s="51">
        <f t="shared" si="4"/>
        <v>23.400000000000002</v>
      </c>
      <c r="T21" s="52">
        <f t="shared" si="5"/>
        <v>23.400000000000002</v>
      </c>
      <c r="U21" s="29"/>
      <c r="V21" s="31" t="s">
        <v>393</v>
      </c>
      <c r="W21" s="31" t="e">
        <f t="shared" si="6"/>
        <v>#VALUE!</v>
      </c>
    </row>
    <row r="22" spans="1:23" ht="23.25">
      <c r="A22" s="19">
        <v>20</v>
      </c>
      <c r="B22" s="19">
        <v>162145</v>
      </c>
      <c r="C22" s="19">
        <v>1222190242</v>
      </c>
      <c r="D22" s="20" t="s">
        <v>203</v>
      </c>
      <c r="E22" s="20" t="s">
        <v>204</v>
      </c>
      <c r="F22" s="20" t="s">
        <v>205</v>
      </c>
      <c r="G22" s="20" t="s">
        <v>23</v>
      </c>
      <c r="H22" s="19" t="s">
        <v>855</v>
      </c>
      <c r="I22" s="19" t="s">
        <v>378</v>
      </c>
      <c r="J22" s="19">
        <f t="shared" si="0"/>
        <v>56.172413793103445</v>
      </c>
      <c r="K22" s="20">
        <f t="shared" si="1"/>
        <v>5.6172413793103448</v>
      </c>
      <c r="L22" s="19" t="s">
        <v>856</v>
      </c>
      <c r="M22" s="19" t="s">
        <v>380</v>
      </c>
      <c r="N22" s="19">
        <f t="shared" si="2"/>
        <v>62.05</v>
      </c>
      <c r="O22" s="19">
        <f t="shared" si="3"/>
        <v>12.41</v>
      </c>
      <c r="P22" s="28">
        <v>25</v>
      </c>
      <c r="Q22" s="29">
        <v>0</v>
      </c>
      <c r="R22" s="51">
        <v>0</v>
      </c>
      <c r="S22" s="51">
        <f t="shared" si="4"/>
        <v>0</v>
      </c>
      <c r="T22" s="52">
        <f t="shared" si="5"/>
        <v>25</v>
      </c>
      <c r="U22" s="29">
        <v>5</v>
      </c>
      <c r="V22" s="31">
        <v>6.8571428571428568</v>
      </c>
      <c r="W22" s="31">
        <f t="shared" si="6"/>
        <v>54.884384236453201</v>
      </c>
    </row>
    <row r="23" spans="1:23" ht="23.25">
      <c r="A23" s="19">
        <v>21</v>
      </c>
      <c r="B23" s="33">
        <v>163900</v>
      </c>
      <c r="C23" s="33">
        <v>1222190251</v>
      </c>
      <c r="D23" s="34" t="s">
        <v>878</v>
      </c>
      <c r="E23" s="34" t="s">
        <v>879</v>
      </c>
      <c r="F23" s="34" t="s">
        <v>880</v>
      </c>
      <c r="G23" s="34" t="s">
        <v>23</v>
      </c>
      <c r="H23" s="33" t="s">
        <v>881</v>
      </c>
      <c r="I23" s="33" t="s">
        <v>378</v>
      </c>
      <c r="J23" s="19">
        <f t="shared" si="0"/>
        <v>61.310344827586206</v>
      </c>
      <c r="K23" s="20">
        <f t="shared" si="1"/>
        <v>6.1310344827586212</v>
      </c>
      <c r="L23" s="33" t="s">
        <v>882</v>
      </c>
      <c r="M23" s="33" t="s">
        <v>432</v>
      </c>
      <c r="N23" s="19">
        <f t="shared" si="2"/>
        <v>57.1</v>
      </c>
      <c r="O23" s="19">
        <f t="shared" si="3"/>
        <v>11.420000000000002</v>
      </c>
      <c r="P23" s="36">
        <v>25</v>
      </c>
      <c r="Q23" s="37">
        <v>0</v>
      </c>
      <c r="R23" s="51">
        <v>0</v>
      </c>
      <c r="S23" s="51">
        <f t="shared" si="4"/>
        <v>0</v>
      </c>
      <c r="T23" s="52">
        <f t="shared" si="5"/>
        <v>25</v>
      </c>
      <c r="U23" s="37">
        <v>5</v>
      </c>
      <c r="V23" s="38">
        <v>6</v>
      </c>
      <c r="W23" s="31">
        <f t="shared" si="6"/>
        <v>53.551034482758624</v>
      </c>
    </row>
    <row r="24" spans="1:23" ht="23.25">
      <c r="A24" s="19">
        <v>22</v>
      </c>
      <c r="B24" s="19">
        <v>160174</v>
      </c>
      <c r="C24" s="19">
        <v>1222190261</v>
      </c>
      <c r="D24" s="20" t="s">
        <v>217</v>
      </c>
      <c r="E24" s="20" t="s">
        <v>218</v>
      </c>
      <c r="F24" s="20" t="s">
        <v>219</v>
      </c>
      <c r="G24" s="20" t="s">
        <v>23</v>
      </c>
      <c r="H24" s="19" t="s">
        <v>897</v>
      </c>
      <c r="I24" s="19" t="s">
        <v>378</v>
      </c>
      <c r="J24" s="19">
        <f t="shared" si="0"/>
        <v>51</v>
      </c>
      <c r="K24" s="20">
        <f t="shared" si="1"/>
        <v>5.1000000000000005</v>
      </c>
      <c r="L24" s="19" t="s">
        <v>898</v>
      </c>
      <c r="M24" s="19" t="s">
        <v>380</v>
      </c>
      <c r="N24" s="19">
        <f t="shared" si="2"/>
        <v>62.6</v>
      </c>
      <c r="O24" s="19">
        <f t="shared" si="3"/>
        <v>12.520000000000001</v>
      </c>
      <c r="P24" s="28">
        <v>0</v>
      </c>
      <c r="Q24" s="29">
        <v>0</v>
      </c>
      <c r="R24" s="51" t="s">
        <v>54</v>
      </c>
      <c r="S24" s="51">
        <f t="shared" si="4"/>
        <v>25.2</v>
      </c>
      <c r="T24" s="52">
        <f t="shared" si="5"/>
        <v>25.2</v>
      </c>
      <c r="U24" s="29">
        <v>5</v>
      </c>
      <c r="V24" s="31">
        <v>4.8571428571428568</v>
      </c>
      <c r="W24" s="31">
        <f t="shared" si="6"/>
        <v>52.677142857142854</v>
      </c>
    </row>
    <row r="25" spans="1:23" ht="23.25">
      <c r="A25" s="19">
        <v>23</v>
      </c>
      <c r="B25" s="33">
        <v>163324</v>
      </c>
      <c r="C25" s="33">
        <v>1222190264</v>
      </c>
      <c r="D25" s="34" t="s">
        <v>903</v>
      </c>
      <c r="E25" s="34" t="s">
        <v>904</v>
      </c>
      <c r="F25" s="34" t="s">
        <v>905</v>
      </c>
      <c r="G25" s="34" t="s">
        <v>23</v>
      </c>
      <c r="H25" s="33" t="s">
        <v>906</v>
      </c>
      <c r="I25" s="33" t="s">
        <v>378</v>
      </c>
      <c r="J25" s="19">
        <f t="shared" si="0"/>
        <v>57.724137931034484</v>
      </c>
      <c r="K25" s="20">
        <f t="shared" si="1"/>
        <v>5.7724137931034489</v>
      </c>
      <c r="L25" s="33" t="s">
        <v>492</v>
      </c>
      <c r="M25" s="33" t="s">
        <v>565</v>
      </c>
      <c r="N25" s="19">
        <f t="shared" si="2"/>
        <v>64.357142857142861</v>
      </c>
      <c r="O25" s="19">
        <f t="shared" si="3"/>
        <v>12.871428571428574</v>
      </c>
      <c r="P25" s="28">
        <v>25</v>
      </c>
      <c r="Q25" s="37">
        <v>0</v>
      </c>
      <c r="R25" s="51" t="s">
        <v>31</v>
      </c>
      <c r="S25" s="51">
        <f t="shared" si="4"/>
        <v>28.8</v>
      </c>
      <c r="T25" s="52">
        <f t="shared" si="5"/>
        <v>28.8</v>
      </c>
      <c r="U25" s="37">
        <v>5</v>
      </c>
      <c r="V25" s="38">
        <v>6.4285714285714288</v>
      </c>
      <c r="W25" s="31">
        <f t="shared" si="6"/>
        <v>58.872413793103455</v>
      </c>
    </row>
    <row r="26" spans="1:23" ht="23.25">
      <c r="A26" s="19">
        <v>24</v>
      </c>
      <c r="B26" s="19">
        <v>164149</v>
      </c>
      <c r="C26" s="19">
        <v>1222190276</v>
      </c>
      <c r="D26" s="20" t="s">
        <v>227</v>
      </c>
      <c r="E26" s="20" t="s">
        <v>228</v>
      </c>
      <c r="F26" s="20" t="s">
        <v>229</v>
      </c>
      <c r="G26" s="20" t="s">
        <v>23</v>
      </c>
      <c r="H26" s="19" t="s">
        <v>935</v>
      </c>
      <c r="I26" s="19" t="s">
        <v>398</v>
      </c>
      <c r="J26" s="19">
        <f t="shared" si="0"/>
        <v>59.333333333333336</v>
      </c>
      <c r="K26" s="20">
        <f t="shared" si="1"/>
        <v>5.9333333333333336</v>
      </c>
      <c r="L26" s="19" t="s">
        <v>936</v>
      </c>
      <c r="M26" s="19" t="s">
        <v>373</v>
      </c>
      <c r="N26" s="19">
        <f t="shared" si="2"/>
        <v>64.533333333333331</v>
      </c>
      <c r="O26" s="19">
        <f t="shared" si="3"/>
        <v>12.906666666666666</v>
      </c>
      <c r="P26" s="36">
        <v>0</v>
      </c>
      <c r="Q26" s="37">
        <v>0</v>
      </c>
      <c r="R26" s="51" t="s">
        <v>232</v>
      </c>
      <c r="S26" s="51">
        <f t="shared" si="4"/>
        <v>22.198499999999999</v>
      </c>
      <c r="T26" s="52">
        <f t="shared" si="5"/>
        <v>22.198499999999999</v>
      </c>
      <c r="U26" s="37">
        <v>5</v>
      </c>
      <c r="V26" s="38" t="s">
        <v>393</v>
      </c>
      <c r="W26" s="31" t="e">
        <f t="shared" si="6"/>
        <v>#VALUE!</v>
      </c>
    </row>
    <row r="27" spans="1:23" ht="23.25">
      <c r="A27" s="19">
        <v>25</v>
      </c>
      <c r="B27" s="19">
        <v>160978</v>
      </c>
      <c r="C27" s="19">
        <v>1222190278</v>
      </c>
      <c r="D27" s="20" t="s">
        <v>233</v>
      </c>
      <c r="E27" s="20" t="s">
        <v>236</v>
      </c>
      <c r="F27" s="20" t="s">
        <v>237</v>
      </c>
      <c r="G27" s="20" t="s">
        <v>23</v>
      </c>
      <c r="H27" s="19" t="s">
        <v>938</v>
      </c>
      <c r="I27" s="19" t="s">
        <v>371</v>
      </c>
      <c r="J27" s="19">
        <f t="shared" si="0"/>
        <v>65.8</v>
      </c>
      <c r="K27" s="20">
        <f t="shared" si="1"/>
        <v>6.58</v>
      </c>
      <c r="L27" s="19" t="s">
        <v>939</v>
      </c>
      <c r="M27" s="19" t="s">
        <v>385</v>
      </c>
      <c r="N27" s="19">
        <f t="shared" si="2"/>
        <v>60.730769230769234</v>
      </c>
      <c r="O27" s="19">
        <f t="shared" si="3"/>
        <v>12.146153846153847</v>
      </c>
      <c r="P27" s="28"/>
      <c r="Q27" s="29"/>
      <c r="R27" s="51" t="s">
        <v>59</v>
      </c>
      <c r="S27" s="51">
        <f t="shared" si="4"/>
        <v>23.400000000000002</v>
      </c>
      <c r="T27" s="52">
        <f t="shared" si="5"/>
        <v>23.400000000000002</v>
      </c>
      <c r="U27" s="29"/>
      <c r="V27" s="31">
        <v>4.8571428571428568</v>
      </c>
      <c r="W27" s="31">
        <f t="shared" si="6"/>
        <v>46.983296703296709</v>
      </c>
    </row>
    <row r="28" spans="1:23" ht="23.25">
      <c r="A28" s="19">
        <v>26</v>
      </c>
      <c r="B28" s="33">
        <v>164678</v>
      </c>
      <c r="C28" s="33">
        <v>1222190283</v>
      </c>
      <c r="D28" s="34" t="s">
        <v>947</v>
      </c>
      <c r="E28" s="34" t="s">
        <v>948</v>
      </c>
      <c r="F28" s="34" t="s">
        <v>949</v>
      </c>
      <c r="G28" s="34" t="s">
        <v>23</v>
      </c>
      <c r="H28" s="33" t="s">
        <v>579</v>
      </c>
      <c r="I28" s="33" t="s">
        <v>377</v>
      </c>
      <c r="J28" s="19">
        <f t="shared" si="0"/>
        <v>71.448275862068968</v>
      </c>
      <c r="K28" s="20">
        <f t="shared" si="1"/>
        <v>7.1448275862068975</v>
      </c>
      <c r="L28" s="33" t="s">
        <v>950</v>
      </c>
      <c r="M28" s="33" t="s">
        <v>405</v>
      </c>
      <c r="N28" s="19">
        <f t="shared" si="2"/>
        <v>55.3125</v>
      </c>
      <c r="O28" s="19">
        <f t="shared" si="3"/>
        <v>11.0625</v>
      </c>
      <c r="P28" s="36">
        <v>0</v>
      </c>
      <c r="Q28" s="37">
        <v>30</v>
      </c>
      <c r="R28" s="51">
        <v>0</v>
      </c>
      <c r="S28" s="51">
        <f t="shared" si="4"/>
        <v>0</v>
      </c>
      <c r="T28" s="52">
        <f t="shared" si="5"/>
        <v>30</v>
      </c>
      <c r="U28" s="37">
        <v>5</v>
      </c>
      <c r="V28" s="38" t="s">
        <v>393</v>
      </c>
      <c r="W28" s="31" t="e">
        <f t="shared" si="6"/>
        <v>#VALUE!</v>
      </c>
    </row>
    <row r="29" spans="1:23" ht="23.25">
      <c r="A29" s="19">
        <v>27</v>
      </c>
      <c r="B29" s="33">
        <v>163095</v>
      </c>
      <c r="C29" s="33">
        <v>1222190284</v>
      </c>
      <c r="D29" s="34" t="s">
        <v>951</v>
      </c>
      <c r="E29" s="34" t="s">
        <v>952</v>
      </c>
      <c r="F29" s="34" t="s">
        <v>296</v>
      </c>
      <c r="G29" s="34" t="s">
        <v>23</v>
      </c>
      <c r="H29" s="33" t="s">
        <v>953</v>
      </c>
      <c r="I29" s="33" t="s">
        <v>378</v>
      </c>
      <c r="J29" s="19">
        <f t="shared" si="0"/>
        <v>67.758620689655174</v>
      </c>
      <c r="K29" s="20">
        <f t="shared" si="1"/>
        <v>6.7758620689655178</v>
      </c>
      <c r="L29" s="33" t="s">
        <v>386</v>
      </c>
      <c r="M29" s="33" t="s">
        <v>386</v>
      </c>
      <c r="N29" s="19" t="e">
        <f t="shared" si="2"/>
        <v>#VALUE!</v>
      </c>
      <c r="O29" s="19" t="e">
        <f t="shared" si="3"/>
        <v>#VALUE!</v>
      </c>
      <c r="P29" s="36">
        <v>0</v>
      </c>
      <c r="Q29" s="37">
        <v>0</v>
      </c>
      <c r="R29" s="51">
        <v>0</v>
      </c>
      <c r="S29" s="51">
        <f t="shared" si="4"/>
        <v>0</v>
      </c>
      <c r="T29" s="52">
        <f t="shared" si="5"/>
        <v>0</v>
      </c>
      <c r="U29" s="37">
        <v>0</v>
      </c>
      <c r="V29" s="38">
        <v>8</v>
      </c>
      <c r="W29" s="31" t="e">
        <f t="shared" si="6"/>
        <v>#VALUE!</v>
      </c>
    </row>
    <row r="30" spans="1:23" ht="23.25">
      <c r="A30" s="19">
        <v>28</v>
      </c>
      <c r="B30" s="33">
        <v>161896</v>
      </c>
      <c r="C30" s="33">
        <v>1222190302</v>
      </c>
      <c r="D30" s="34" t="s">
        <v>980</v>
      </c>
      <c r="E30" s="34" t="s">
        <v>981</v>
      </c>
      <c r="F30" s="34" t="s">
        <v>982</v>
      </c>
      <c r="G30" s="34" t="s">
        <v>23</v>
      </c>
      <c r="H30" s="33" t="s">
        <v>983</v>
      </c>
      <c r="I30" s="33" t="s">
        <v>378</v>
      </c>
      <c r="J30" s="19">
        <f t="shared" si="0"/>
        <v>66.65517241379311</v>
      </c>
      <c r="K30" s="20">
        <f t="shared" si="1"/>
        <v>6.6655172413793116</v>
      </c>
      <c r="L30" s="33" t="s">
        <v>984</v>
      </c>
      <c r="M30" s="33" t="s">
        <v>373</v>
      </c>
      <c r="N30" s="19">
        <f t="shared" si="2"/>
        <v>72.577777777777783</v>
      </c>
      <c r="O30" s="19">
        <f t="shared" si="3"/>
        <v>14.515555555555558</v>
      </c>
      <c r="P30" s="36">
        <v>25</v>
      </c>
      <c r="Q30" s="37">
        <v>0</v>
      </c>
      <c r="R30" s="51" t="s">
        <v>59</v>
      </c>
      <c r="S30" s="51">
        <f t="shared" si="4"/>
        <v>23.400000000000002</v>
      </c>
      <c r="T30" s="52">
        <f t="shared" si="5"/>
        <v>25</v>
      </c>
      <c r="U30" s="37">
        <v>5</v>
      </c>
      <c r="V30" s="38">
        <v>7.8571428571428568</v>
      </c>
      <c r="W30" s="31">
        <f t="shared" si="6"/>
        <v>59.038215654077725</v>
      </c>
    </row>
    <row r="31" spans="1:23" ht="23.25">
      <c r="A31" s="19">
        <v>29</v>
      </c>
      <c r="B31" s="19">
        <v>161575</v>
      </c>
      <c r="C31" s="19">
        <v>1222190308</v>
      </c>
      <c r="D31" s="20" t="s">
        <v>997</v>
      </c>
      <c r="E31" s="20" t="s">
        <v>998</v>
      </c>
      <c r="F31" s="20" t="s">
        <v>700</v>
      </c>
      <c r="G31" s="20" t="s">
        <v>23</v>
      </c>
      <c r="H31" s="19" t="s">
        <v>577</v>
      </c>
      <c r="I31" s="19" t="s">
        <v>377</v>
      </c>
      <c r="J31" s="19">
        <f t="shared" si="0"/>
        <v>64.068965517241381</v>
      </c>
      <c r="K31" s="20">
        <f t="shared" si="1"/>
        <v>6.4068965517241381</v>
      </c>
      <c r="L31" s="19" t="s">
        <v>958</v>
      </c>
      <c r="M31" s="19" t="s">
        <v>380</v>
      </c>
      <c r="N31" s="19">
        <f t="shared" si="2"/>
        <v>70</v>
      </c>
      <c r="O31" s="19">
        <f t="shared" si="3"/>
        <v>14</v>
      </c>
      <c r="P31" s="28">
        <v>0</v>
      </c>
      <c r="Q31" s="29">
        <v>0</v>
      </c>
      <c r="R31" s="51" t="s">
        <v>312</v>
      </c>
      <c r="S31" s="51">
        <f t="shared" si="4"/>
        <v>20.398499999999999</v>
      </c>
      <c r="T31" s="52">
        <f t="shared" si="5"/>
        <v>20.398499999999999</v>
      </c>
      <c r="U31" s="29">
        <v>5</v>
      </c>
      <c r="V31" s="31" t="s">
        <v>393</v>
      </c>
      <c r="W31" s="31" t="e">
        <f t="shared" si="6"/>
        <v>#VALUE!</v>
      </c>
    </row>
    <row r="32" spans="1:23" ht="23.25">
      <c r="A32" s="19">
        <v>30</v>
      </c>
      <c r="B32" s="33">
        <v>160887</v>
      </c>
      <c r="C32" s="33">
        <v>1222190344</v>
      </c>
      <c r="D32" s="34" t="s">
        <v>303</v>
      </c>
      <c r="E32" s="34" t="s">
        <v>304</v>
      </c>
      <c r="F32" s="34" t="s">
        <v>305</v>
      </c>
      <c r="G32" s="34" t="s">
        <v>23</v>
      </c>
      <c r="H32" s="33" t="s">
        <v>1086</v>
      </c>
      <c r="I32" s="33" t="s">
        <v>378</v>
      </c>
      <c r="J32" s="19">
        <f t="shared" si="0"/>
        <v>69.241379310344826</v>
      </c>
      <c r="K32" s="20">
        <f t="shared" si="1"/>
        <v>6.9241379310344833</v>
      </c>
      <c r="L32" s="33" t="s">
        <v>675</v>
      </c>
      <c r="M32" s="33" t="s">
        <v>398</v>
      </c>
      <c r="N32" s="19">
        <f t="shared" si="2"/>
        <v>69.875</v>
      </c>
      <c r="O32" s="19">
        <f t="shared" si="3"/>
        <v>13.975000000000001</v>
      </c>
      <c r="P32" s="36">
        <v>25</v>
      </c>
      <c r="Q32" s="37">
        <v>0</v>
      </c>
      <c r="R32" s="51">
        <v>0</v>
      </c>
      <c r="S32" s="51">
        <f t="shared" si="4"/>
        <v>0</v>
      </c>
      <c r="T32" s="52">
        <f t="shared" si="5"/>
        <v>25</v>
      </c>
      <c r="U32" s="37">
        <v>0</v>
      </c>
      <c r="V32" s="38">
        <v>5.7142857142857144</v>
      </c>
      <c r="W32" s="31">
        <f t="shared" si="6"/>
        <v>51.613423645320204</v>
      </c>
    </row>
    <row r="33" spans="1:23" ht="23.25">
      <c r="A33" s="19">
        <v>31</v>
      </c>
      <c r="B33" s="19">
        <v>165112</v>
      </c>
      <c r="C33" s="19">
        <v>1222190367</v>
      </c>
      <c r="D33" s="20" t="s">
        <v>1151</v>
      </c>
      <c r="E33" s="20" t="s">
        <v>1152</v>
      </c>
      <c r="F33" s="20" t="s">
        <v>1153</v>
      </c>
      <c r="G33" s="20" t="s">
        <v>23</v>
      </c>
      <c r="H33" s="19" t="s">
        <v>1154</v>
      </c>
      <c r="I33" s="19" t="s">
        <v>378</v>
      </c>
      <c r="J33" s="19">
        <f t="shared" si="0"/>
        <v>83.620689655172413</v>
      </c>
      <c r="K33" s="20">
        <f t="shared" si="1"/>
        <v>8.362068965517242</v>
      </c>
      <c r="L33" s="19" t="s">
        <v>1155</v>
      </c>
      <c r="M33" s="19" t="s">
        <v>380</v>
      </c>
      <c r="N33" s="19">
        <f t="shared" si="2"/>
        <v>79.099999999999994</v>
      </c>
      <c r="O33" s="19">
        <f t="shared" si="3"/>
        <v>15.82</v>
      </c>
      <c r="P33" s="28">
        <v>0</v>
      </c>
      <c r="Q33" s="29">
        <v>0</v>
      </c>
      <c r="R33" s="51">
        <v>0</v>
      </c>
      <c r="S33" s="51">
        <f t="shared" si="4"/>
        <v>0</v>
      </c>
      <c r="T33" s="52">
        <f t="shared" si="5"/>
        <v>0</v>
      </c>
      <c r="U33" s="29">
        <v>0</v>
      </c>
      <c r="V33" s="31" t="s">
        <v>393</v>
      </c>
      <c r="W33" s="31" t="e">
        <f t="shared" si="6"/>
        <v>#VALUE!</v>
      </c>
    </row>
    <row r="34" spans="1:23" ht="23.25">
      <c r="A34" s="19">
        <v>32</v>
      </c>
      <c r="B34" s="19">
        <v>175605</v>
      </c>
      <c r="C34" s="19">
        <v>1222190374</v>
      </c>
      <c r="D34" s="20" t="s">
        <v>1163</v>
      </c>
      <c r="E34" s="20" t="s">
        <v>1164</v>
      </c>
      <c r="F34" s="20" t="s">
        <v>1165</v>
      </c>
      <c r="G34" s="20" t="s">
        <v>23</v>
      </c>
      <c r="H34" s="19" t="s">
        <v>1166</v>
      </c>
      <c r="I34" s="19" t="s">
        <v>425</v>
      </c>
      <c r="J34" s="19">
        <f t="shared" si="0"/>
        <v>55.25</v>
      </c>
      <c r="K34" s="20">
        <f t="shared" si="1"/>
        <v>5.5250000000000004</v>
      </c>
      <c r="L34" s="19" t="s">
        <v>1167</v>
      </c>
      <c r="M34" s="19" t="s">
        <v>398</v>
      </c>
      <c r="N34" s="19">
        <f t="shared" si="2"/>
        <v>55</v>
      </c>
      <c r="O34" s="19">
        <f t="shared" si="3"/>
        <v>11</v>
      </c>
      <c r="P34" s="28">
        <v>25</v>
      </c>
      <c r="Q34" s="29">
        <v>0</v>
      </c>
      <c r="R34" s="51">
        <v>0</v>
      </c>
      <c r="S34" s="51">
        <f t="shared" si="4"/>
        <v>0</v>
      </c>
      <c r="T34" s="52">
        <f t="shared" si="5"/>
        <v>25</v>
      </c>
      <c r="U34" s="29">
        <v>0</v>
      </c>
      <c r="V34" s="31" t="s">
        <v>393</v>
      </c>
      <c r="W34" s="31" t="e">
        <f t="shared" si="6"/>
        <v>#VALUE!</v>
      </c>
    </row>
    <row r="35" spans="1:23" ht="23.25">
      <c r="A35" s="19">
        <v>33</v>
      </c>
      <c r="B35" s="19">
        <v>175952</v>
      </c>
      <c r="C35" s="19">
        <v>1222190379</v>
      </c>
      <c r="D35" s="20" t="s">
        <v>331</v>
      </c>
      <c r="E35" s="20" t="s">
        <v>332</v>
      </c>
      <c r="F35" s="20" t="s">
        <v>333</v>
      </c>
      <c r="G35" s="20" t="s">
        <v>23</v>
      </c>
      <c r="H35" s="19" t="s">
        <v>1177</v>
      </c>
      <c r="I35" s="19" t="s">
        <v>375</v>
      </c>
      <c r="J35" s="19">
        <f t="shared" si="0"/>
        <v>69.714285714285708</v>
      </c>
      <c r="K35" s="20">
        <f t="shared" si="1"/>
        <v>6.9714285714285715</v>
      </c>
      <c r="L35" s="19" t="s">
        <v>1178</v>
      </c>
      <c r="M35" s="19" t="s">
        <v>380</v>
      </c>
      <c r="N35" s="19">
        <f t="shared" si="2"/>
        <v>61.45</v>
      </c>
      <c r="O35" s="19">
        <f t="shared" si="3"/>
        <v>12.290000000000001</v>
      </c>
      <c r="P35" s="28">
        <v>25</v>
      </c>
      <c r="Q35" s="29">
        <v>0</v>
      </c>
      <c r="R35" s="51">
        <v>0</v>
      </c>
      <c r="S35" s="51">
        <f t="shared" si="4"/>
        <v>0</v>
      </c>
      <c r="T35" s="52">
        <f t="shared" si="5"/>
        <v>25</v>
      </c>
      <c r="U35" s="29">
        <v>5</v>
      </c>
      <c r="V35" s="31" t="s">
        <v>393</v>
      </c>
      <c r="W35" s="31" t="e">
        <f t="shared" si="6"/>
        <v>#VALUE!</v>
      </c>
    </row>
    <row r="36" spans="1:23">
      <c r="U36" s="57"/>
    </row>
    <row r="37" spans="1:23" s="54" customFormat="1" ht="129.75" customHeight="1">
      <c r="A37" s="68" t="s">
        <v>1223</v>
      </c>
      <c r="B37" s="68"/>
      <c r="C37" s="68"/>
      <c r="D37" s="68"/>
      <c r="E37" s="68"/>
      <c r="F37" s="68"/>
      <c r="G37" s="68"/>
      <c r="H37" s="68"/>
      <c r="I37" s="68"/>
      <c r="J37" s="68"/>
      <c r="K37" s="68"/>
      <c r="L37" s="68"/>
      <c r="M37" s="68"/>
      <c r="N37" s="68"/>
      <c r="O37" s="68"/>
      <c r="P37" s="68"/>
      <c r="Q37" s="68"/>
      <c r="R37" s="68"/>
      <c r="S37" s="68"/>
      <c r="T37" s="68"/>
      <c r="U37" s="68"/>
      <c r="V37" s="68"/>
      <c r="W37" s="68"/>
    </row>
    <row r="38" spans="1:23" s="54" customFormat="1" ht="23.25" customHeight="1">
      <c r="A38" s="70" t="s">
        <v>1203</v>
      </c>
      <c r="B38" s="70"/>
      <c r="C38" s="70"/>
      <c r="D38" s="70"/>
      <c r="E38" s="70"/>
      <c r="F38" s="70"/>
      <c r="G38" s="70"/>
      <c r="H38" s="70"/>
      <c r="I38" s="70"/>
      <c r="J38" s="70"/>
      <c r="K38" s="70"/>
      <c r="L38" s="70"/>
      <c r="M38" s="70"/>
      <c r="N38" s="70"/>
      <c r="O38" s="70"/>
      <c r="P38" s="70"/>
      <c r="Q38" s="70"/>
      <c r="R38" s="70"/>
      <c r="S38" s="70"/>
      <c r="T38" s="70"/>
      <c r="U38" s="70"/>
      <c r="V38" s="70"/>
      <c r="W38" s="70"/>
    </row>
    <row r="39" spans="1:23">
      <c r="U39" s="58"/>
    </row>
  </sheetData>
  <sortState ref="A3:X111">
    <sortCondition ref="C1"/>
  </sortState>
  <mergeCells count="3">
    <mergeCell ref="A1:W1"/>
    <mergeCell ref="A37:W37"/>
    <mergeCell ref="A38:W38"/>
  </mergeCells>
  <conditionalFormatting sqref="C3:C35">
    <cfRule type="duplicateValues" dxfId="0" priority="17"/>
  </conditionalFormatting>
  <pageMargins left="0.7" right="0.7" top="0.75" bottom="0.75" header="0.3" footer="0.3"/>
  <pageSetup scale="86" orientation="landscape" verticalDpi="0"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dimension ref="A1:Y74"/>
  <sheetViews>
    <sheetView topLeftCell="A63" workbookViewId="0">
      <selection activeCell="A73" sqref="A73:S73"/>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5" customWidth="1"/>
    <col min="14" max="14" width="3.7109375" customWidth="1"/>
    <col min="15" max="15" width="5.28515625" customWidth="1"/>
    <col min="16" max="16" width="4.42578125" customWidth="1"/>
    <col min="17" max="17" width="4.140625" customWidth="1"/>
    <col min="18" max="18" width="7.28515625" customWidth="1"/>
    <col min="19" max="19" width="5.5703125" customWidth="1"/>
  </cols>
  <sheetData>
    <row r="1" spans="1:19" s="54" customFormat="1" ht="45.75" customHeight="1">
      <c r="A1" s="66" t="s">
        <v>1219</v>
      </c>
      <c r="B1" s="66"/>
      <c r="C1" s="66"/>
      <c r="D1" s="66"/>
      <c r="E1" s="66"/>
      <c r="F1" s="66"/>
      <c r="G1" s="66"/>
      <c r="H1" s="66"/>
      <c r="I1" s="66"/>
      <c r="J1" s="66"/>
      <c r="K1" s="66"/>
      <c r="L1" s="66"/>
      <c r="M1" s="66"/>
      <c r="N1" s="66"/>
      <c r="O1" s="66"/>
      <c r="P1" s="66"/>
      <c r="Q1" s="66"/>
      <c r="R1" s="66"/>
      <c r="S1" s="66"/>
    </row>
    <row r="2" spans="1:19" s="1" customFormat="1" ht="63" customHeight="1">
      <c r="A2" s="3" t="s">
        <v>0</v>
      </c>
      <c r="B2" s="4" t="s">
        <v>1</v>
      </c>
      <c r="C2" s="5" t="s">
        <v>2</v>
      </c>
      <c r="D2" s="4" t="s">
        <v>3</v>
      </c>
      <c r="E2" s="4" t="s">
        <v>4</v>
      </c>
      <c r="F2" s="4" t="s">
        <v>5</v>
      </c>
      <c r="G2" s="4" t="s">
        <v>6</v>
      </c>
      <c r="H2" s="4" t="s">
        <v>7</v>
      </c>
      <c r="I2" s="5" t="s">
        <v>8</v>
      </c>
      <c r="J2" s="5" t="s">
        <v>9</v>
      </c>
      <c r="K2" s="5" t="s">
        <v>10</v>
      </c>
      <c r="L2" s="5" t="s">
        <v>11</v>
      </c>
      <c r="M2" s="7" t="s">
        <v>13</v>
      </c>
      <c r="N2" s="6" t="s">
        <v>14</v>
      </c>
      <c r="O2" s="6" t="s">
        <v>15</v>
      </c>
      <c r="P2" s="6" t="s">
        <v>16</v>
      </c>
      <c r="Q2" s="6" t="s">
        <v>17</v>
      </c>
      <c r="R2" s="7" t="s">
        <v>18</v>
      </c>
      <c r="S2" s="3" t="s">
        <v>19</v>
      </c>
    </row>
    <row r="3" spans="1:19" s="16" customFormat="1" ht="24.75">
      <c r="A3" s="8">
        <v>1</v>
      </c>
      <c r="B3" s="9">
        <v>160774</v>
      </c>
      <c r="C3" s="10">
        <v>1222190003</v>
      </c>
      <c r="D3" s="9" t="s">
        <v>20</v>
      </c>
      <c r="E3" s="9" t="s">
        <v>21</v>
      </c>
      <c r="F3" s="9" t="s">
        <v>22</v>
      </c>
      <c r="G3" s="9" t="s">
        <v>23</v>
      </c>
      <c r="H3" s="9"/>
      <c r="I3" s="11">
        <v>53.8</v>
      </c>
      <c r="J3" s="10">
        <f t="shared" ref="J3:J66" si="0">I3/10</f>
        <v>5.38</v>
      </c>
      <c r="K3" s="11">
        <v>59.3</v>
      </c>
      <c r="L3" s="10">
        <f t="shared" ref="L3:L66" si="1">K3/5</f>
        <v>11.86</v>
      </c>
      <c r="M3" s="12">
        <v>30</v>
      </c>
      <c r="N3" s="12">
        <v>35</v>
      </c>
      <c r="O3" s="13" t="s">
        <v>24</v>
      </c>
      <c r="P3" s="14">
        <f>O3*0.4</f>
        <v>10.668000000000001</v>
      </c>
      <c r="Q3" s="14">
        <f>MAX(P3,N3,M3)</f>
        <v>35</v>
      </c>
      <c r="R3" s="12">
        <v>10</v>
      </c>
      <c r="S3" s="15">
        <f>R3+Q3+L3+J3</f>
        <v>62.24</v>
      </c>
    </row>
    <row r="4" spans="1:19" s="16" customFormat="1" ht="24.75">
      <c r="A4" s="8">
        <v>2</v>
      </c>
      <c r="B4" s="2">
        <v>159763</v>
      </c>
      <c r="C4" s="17">
        <v>1222190010</v>
      </c>
      <c r="D4" s="2" t="s">
        <v>25</v>
      </c>
      <c r="E4" s="2" t="s">
        <v>26</v>
      </c>
      <c r="F4" s="2" t="s">
        <v>27</v>
      </c>
      <c r="G4" s="2" t="s">
        <v>28</v>
      </c>
      <c r="H4" s="2"/>
      <c r="I4" s="17" t="s">
        <v>29</v>
      </c>
      <c r="J4" s="10">
        <f t="shared" si="0"/>
        <v>7.4219999999999997</v>
      </c>
      <c r="K4" s="17" t="s">
        <v>30</v>
      </c>
      <c r="L4" s="10">
        <f t="shared" si="1"/>
        <v>13.741999999999999</v>
      </c>
      <c r="M4" s="18">
        <v>0</v>
      </c>
      <c r="N4" s="18">
        <v>0</v>
      </c>
      <c r="O4" s="13" t="s">
        <v>31</v>
      </c>
      <c r="P4" s="14">
        <f t="shared" ref="P4:P67" si="2">O4*0.4</f>
        <v>25.6</v>
      </c>
      <c r="Q4" s="14">
        <f t="shared" ref="Q4:Q67" si="3">MAX(P4,N4,M4)</f>
        <v>25.6</v>
      </c>
      <c r="R4" s="18">
        <v>0</v>
      </c>
      <c r="S4" s="15">
        <f t="shared" ref="S4:S67" si="4">R4+Q4+L4+J4</f>
        <v>46.763999999999996</v>
      </c>
    </row>
    <row r="5" spans="1:19" s="16" customFormat="1">
      <c r="A5" s="8">
        <v>3</v>
      </c>
      <c r="B5" s="2">
        <v>163710</v>
      </c>
      <c r="C5" s="17">
        <v>1222190011</v>
      </c>
      <c r="D5" s="2" t="s">
        <v>25</v>
      </c>
      <c r="E5" s="2" t="s">
        <v>32</v>
      </c>
      <c r="F5" s="2" t="s">
        <v>33</v>
      </c>
      <c r="G5" s="2" t="s">
        <v>28</v>
      </c>
      <c r="H5" s="2"/>
      <c r="I5" s="17" t="s">
        <v>34</v>
      </c>
      <c r="J5" s="17">
        <f t="shared" si="0"/>
        <v>5</v>
      </c>
      <c r="K5" s="17">
        <v>61.15</v>
      </c>
      <c r="L5" s="10">
        <f t="shared" si="1"/>
        <v>12.23</v>
      </c>
      <c r="M5" s="18"/>
      <c r="N5" s="18"/>
      <c r="O5" s="13" t="s">
        <v>35</v>
      </c>
      <c r="P5" s="14">
        <f t="shared" si="2"/>
        <v>24.532</v>
      </c>
      <c r="Q5" s="14">
        <f t="shared" si="3"/>
        <v>24.532</v>
      </c>
      <c r="R5" s="18"/>
      <c r="S5" s="15">
        <f t="shared" si="4"/>
        <v>41.762</v>
      </c>
    </row>
    <row r="6" spans="1:19" s="16" customFormat="1" ht="24.75">
      <c r="A6" s="8">
        <v>4</v>
      </c>
      <c r="B6" s="9">
        <v>159881</v>
      </c>
      <c r="C6" s="10">
        <v>1222190016</v>
      </c>
      <c r="D6" s="9" t="s">
        <v>36</v>
      </c>
      <c r="E6" s="9" t="s">
        <v>37</v>
      </c>
      <c r="F6" s="9" t="s">
        <v>38</v>
      </c>
      <c r="G6" s="9" t="s">
        <v>39</v>
      </c>
      <c r="H6" s="9"/>
      <c r="I6" s="10" t="s">
        <v>40</v>
      </c>
      <c r="J6" s="10">
        <f t="shared" si="0"/>
        <v>6.6540000000000008</v>
      </c>
      <c r="K6" s="10" t="s">
        <v>41</v>
      </c>
      <c r="L6" s="10">
        <f t="shared" si="1"/>
        <v>12.586</v>
      </c>
      <c r="M6" s="12"/>
      <c r="N6" s="12"/>
      <c r="O6" s="13" t="s">
        <v>42</v>
      </c>
      <c r="P6" s="14">
        <f t="shared" si="2"/>
        <v>21.868000000000002</v>
      </c>
      <c r="Q6" s="14">
        <f t="shared" si="3"/>
        <v>21.868000000000002</v>
      </c>
      <c r="R6" s="12"/>
      <c r="S6" s="15">
        <f t="shared" si="4"/>
        <v>41.108000000000004</v>
      </c>
    </row>
    <row r="7" spans="1:19" s="16" customFormat="1" ht="24.75">
      <c r="A7" s="8">
        <v>5</v>
      </c>
      <c r="B7" s="9">
        <v>163627</v>
      </c>
      <c r="C7" s="10">
        <v>1222190017</v>
      </c>
      <c r="D7" s="9" t="s">
        <v>43</v>
      </c>
      <c r="E7" s="9" t="s">
        <v>44</v>
      </c>
      <c r="F7" s="9" t="s">
        <v>45</v>
      </c>
      <c r="G7" s="9" t="s">
        <v>23</v>
      </c>
      <c r="H7" s="9"/>
      <c r="I7" s="10" t="s">
        <v>46</v>
      </c>
      <c r="J7" s="17">
        <f t="shared" si="0"/>
        <v>6.9030000000000005</v>
      </c>
      <c r="K7" s="10" t="s">
        <v>47</v>
      </c>
      <c r="L7" s="10">
        <f t="shared" si="1"/>
        <v>13.128</v>
      </c>
      <c r="M7" s="12">
        <v>0</v>
      </c>
      <c r="N7" s="12">
        <v>0</v>
      </c>
      <c r="O7" s="13" t="s">
        <v>48</v>
      </c>
      <c r="P7" s="14">
        <f t="shared" si="2"/>
        <v>20.268000000000001</v>
      </c>
      <c r="Q7" s="14">
        <f t="shared" si="3"/>
        <v>20.268000000000001</v>
      </c>
      <c r="R7" s="12">
        <v>0</v>
      </c>
      <c r="S7" s="15">
        <f t="shared" si="4"/>
        <v>40.298999999999999</v>
      </c>
    </row>
    <row r="8" spans="1:19" s="16" customFormat="1" ht="24.75">
      <c r="A8" s="8">
        <v>6</v>
      </c>
      <c r="B8" s="9">
        <v>160579</v>
      </c>
      <c r="C8" s="10">
        <v>1222190018</v>
      </c>
      <c r="D8" s="9" t="s">
        <v>49</v>
      </c>
      <c r="E8" s="9" t="s">
        <v>50</v>
      </c>
      <c r="F8" s="9" t="s">
        <v>51</v>
      </c>
      <c r="G8" s="9" t="s">
        <v>52</v>
      </c>
      <c r="H8" s="9"/>
      <c r="I8" s="10">
        <v>74.067999999999998</v>
      </c>
      <c r="J8" s="10">
        <f t="shared" si="0"/>
        <v>7.4067999999999996</v>
      </c>
      <c r="K8" s="10" t="s">
        <v>53</v>
      </c>
      <c r="L8" s="10">
        <f t="shared" si="1"/>
        <v>15.330000000000002</v>
      </c>
      <c r="M8" s="12">
        <v>0</v>
      </c>
      <c r="N8" s="12">
        <v>35</v>
      </c>
      <c r="O8" s="13" t="s">
        <v>54</v>
      </c>
      <c r="P8" s="14">
        <f t="shared" si="2"/>
        <v>22.400000000000002</v>
      </c>
      <c r="Q8" s="14">
        <f t="shared" si="3"/>
        <v>35</v>
      </c>
      <c r="R8" s="12">
        <v>0</v>
      </c>
      <c r="S8" s="15">
        <f t="shared" si="4"/>
        <v>57.736799999999995</v>
      </c>
    </row>
    <row r="9" spans="1:19" s="16" customFormat="1">
      <c r="A9" s="8">
        <v>7</v>
      </c>
      <c r="B9" s="9">
        <v>162330</v>
      </c>
      <c r="C9" s="10">
        <v>1222190051</v>
      </c>
      <c r="D9" s="9" t="s">
        <v>55</v>
      </c>
      <c r="E9" s="9" t="s">
        <v>56</v>
      </c>
      <c r="F9" s="9" t="s">
        <v>57</v>
      </c>
      <c r="G9" s="9" t="s">
        <v>28</v>
      </c>
      <c r="H9" s="9"/>
      <c r="I9" s="10">
        <v>57.689</v>
      </c>
      <c r="J9" s="17">
        <f t="shared" si="0"/>
        <v>5.7689000000000004</v>
      </c>
      <c r="K9" s="10" t="s">
        <v>58</v>
      </c>
      <c r="L9" s="10">
        <f t="shared" si="1"/>
        <v>11.92</v>
      </c>
      <c r="M9" s="12">
        <v>30</v>
      </c>
      <c r="N9" s="12">
        <v>35</v>
      </c>
      <c r="O9" s="13" t="s">
        <v>59</v>
      </c>
      <c r="P9" s="14">
        <f t="shared" si="2"/>
        <v>20.8</v>
      </c>
      <c r="Q9" s="14">
        <f t="shared" si="3"/>
        <v>35</v>
      </c>
      <c r="R9" s="12">
        <v>0</v>
      </c>
      <c r="S9" s="15">
        <f t="shared" si="4"/>
        <v>52.688900000000004</v>
      </c>
    </row>
    <row r="10" spans="1:19" s="16" customFormat="1" ht="36.75">
      <c r="A10" s="8">
        <v>8</v>
      </c>
      <c r="B10" s="9">
        <v>160936</v>
      </c>
      <c r="C10" s="10">
        <v>1222190053</v>
      </c>
      <c r="D10" s="9" t="s">
        <v>60</v>
      </c>
      <c r="E10" s="9" t="s">
        <v>61</v>
      </c>
      <c r="F10" s="9" t="s">
        <v>62</v>
      </c>
      <c r="G10" s="9" t="s">
        <v>52</v>
      </c>
      <c r="H10" s="9"/>
      <c r="I10" s="10" t="s">
        <v>63</v>
      </c>
      <c r="J10" s="10">
        <f t="shared" si="0"/>
        <v>6.7249999999999996</v>
      </c>
      <c r="K10" s="10" t="s">
        <v>64</v>
      </c>
      <c r="L10" s="10">
        <f t="shared" si="1"/>
        <v>12.11</v>
      </c>
      <c r="M10" s="12">
        <v>30</v>
      </c>
      <c r="N10" s="12">
        <v>0</v>
      </c>
      <c r="O10" s="13" t="s">
        <v>65</v>
      </c>
      <c r="P10" s="14">
        <f t="shared" si="2"/>
        <v>28.268000000000001</v>
      </c>
      <c r="Q10" s="14">
        <f t="shared" si="3"/>
        <v>30</v>
      </c>
      <c r="R10" s="12">
        <v>0</v>
      </c>
      <c r="S10" s="15">
        <f t="shared" si="4"/>
        <v>48.835000000000001</v>
      </c>
    </row>
    <row r="11" spans="1:19" s="16" customFormat="1" ht="36.75">
      <c r="A11" s="8">
        <v>9</v>
      </c>
      <c r="B11" s="9">
        <v>160398</v>
      </c>
      <c r="C11" s="10">
        <v>1222190054</v>
      </c>
      <c r="D11" s="9" t="s">
        <v>66</v>
      </c>
      <c r="E11" s="9" t="s">
        <v>67</v>
      </c>
      <c r="F11" s="9" t="s">
        <v>68</v>
      </c>
      <c r="G11" s="9" t="s">
        <v>52</v>
      </c>
      <c r="H11" s="9"/>
      <c r="I11" s="10" t="s">
        <v>69</v>
      </c>
      <c r="J11" s="17">
        <f t="shared" si="0"/>
        <v>7.7969999999999997</v>
      </c>
      <c r="K11" s="10" t="s">
        <v>70</v>
      </c>
      <c r="L11" s="10">
        <f t="shared" si="1"/>
        <v>14.965999999999999</v>
      </c>
      <c r="M11" s="12"/>
      <c r="N11" s="12"/>
      <c r="O11" s="13" t="s">
        <v>42</v>
      </c>
      <c r="P11" s="14">
        <f t="shared" si="2"/>
        <v>21.868000000000002</v>
      </c>
      <c r="Q11" s="14">
        <f t="shared" si="3"/>
        <v>21.868000000000002</v>
      </c>
      <c r="R11" s="12"/>
      <c r="S11" s="15">
        <f t="shared" si="4"/>
        <v>44.631</v>
      </c>
    </row>
    <row r="12" spans="1:19" s="16" customFormat="1" ht="24.75">
      <c r="A12" s="8">
        <v>10</v>
      </c>
      <c r="B12" s="9">
        <v>160707</v>
      </c>
      <c r="C12" s="10">
        <v>1222190055</v>
      </c>
      <c r="D12" s="9" t="s">
        <v>71</v>
      </c>
      <c r="E12" s="9" t="s">
        <v>72</v>
      </c>
      <c r="F12" s="9" t="s">
        <v>73</v>
      </c>
      <c r="G12" s="9" t="s">
        <v>39</v>
      </c>
      <c r="H12" s="9"/>
      <c r="I12" s="10" t="s">
        <v>74</v>
      </c>
      <c r="J12" s="10">
        <f t="shared" si="0"/>
        <v>7.5190000000000001</v>
      </c>
      <c r="K12" s="10" t="s">
        <v>75</v>
      </c>
      <c r="L12" s="10">
        <f t="shared" si="1"/>
        <v>15.430000000000001</v>
      </c>
      <c r="M12" s="12">
        <v>0</v>
      </c>
      <c r="N12" s="12">
        <v>35</v>
      </c>
      <c r="O12" s="13" t="s">
        <v>76</v>
      </c>
      <c r="P12" s="14">
        <f t="shared" si="2"/>
        <v>19.200000000000003</v>
      </c>
      <c r="Q12" s="14">
        <f t="shared" si="3"/>
        <v>35</v>
      </c>
      <c r="R12" s="12">
        <v>0</v>
      </c>
      <c r="S12" s="15">
        <f t="shared" si="4"/>
        <v>57.948999999999998</v>
      </c>
    </row>
    <row r="13" spans="1:19" s="16" customFormat="1" ht="24.75">
      <c r="A13" s="8">
        <v>11</v>
      </c>
      <c r="B13" s="9">
        <v>160643</v>
      </c>
      <c r="C13" s="10">
        <v>1222190060</v>
      </c>
      <c r="D13" s="9" t="s">
        <v>77</v>
      </c>
      <c r="E13" s="9" t="s">
        <v>78</v>
      </c>
      <c r="F13" s="9" t="s">
        <v>79</v>
      </c>
      <c r="G13" s="9" t="s">
        <v>52</v>
      </c>
      <c r="H13" s="9"/>
      <c r="I13" s="10" t="s">
        <v>80</v>
      </c>
      <c r="J13" s="17">
        <f t="shared" si="0"/>
        <v>8.8480000000000008</v>
      </c>
      <c r="K13" s="10" t="s">
        <v>81</v>
      </c>
      <c r="L13" s="10">
        <f t="shared" si="1"/>
        <v>16.850000000000001</v>
      </c>
      <c r="M13" s="12">
        <v>30</v>
      </c>
      <c r="N13" s="12">
        <v>35</v>
      </c>
      <c r="O13" s="13" t="s">
        <v>82</v>
      </c>
      <c r="P13" s="14">
        <f t="shared" si="2"/>
        <v>24</v>
      </c>
      <c r="Q13" s="14">
        <f t="shared" si="3"/>
        <v>35</v>
      </c>
      <c r="R13" s="12">
        <v>0</v>
      </c>
      <c r="S13" s="15">
        <f t="shared" si="4"/>
        <v>60.698</v>
      </c>
    </row>
    <row r="14" spans="1:19" s="16" customFormat="1">
      <c r="A14" s="8">
        <v>12</v>
      </c>
      <c r="B14" s="9">
        <v>163941</v>
      </c>
      <c r="C14" s="10">
        <v>1222190061</v>
      </c>
      <c r="D14" s="9" t="s">
        <v>83</v>
      </c>
      <c r="E14" s="9" t="s">
        <v>84</v>
      </c>
      <c r="F14" s="9" t="s">
        <v>85</v>
      </c>
      <c r="G14" s="9" t="s">
        <v>52</v>
      </c>
      <c r="H14" s="9"/>
      <c r="I14" s="10">
        <v>79.206000000000003</v>
      </c>
      <c r="J14" s="10">
        <f t="shared" si="0"/>
        <v>7.9206000000000003</v>
      </c>
      <c r="K14" s="10" t="s">
        <v>86</v>
      </c>
      <c r="L14" s="10">
        <f t="shared" si="1"/>
        <v>16.419999999999998</v>
      </c>
      <c r="M14" s="12">
        <v>30</v>
      </c>
      <c r="N14" s="12">
        <v>0</v>
      </c>
      <c r="O14" s="13" t="s">
        <v>65</v>
      </c>
      <c r="P14" s="14">
        <f t="shared" si="2"/>
        <v>28.268000000000001</v>
      </c>
      <c r="Q14" s="14">
        <f t="shared" si="3"/>
        <v>30</v>
      </c>
      <c r="R14" s="12">
        <v>0</v>
      </c>
      <c r="S14" s="15">
        <f t="shared" si="4"/>
        <v>54.340600000000002</v>
      </c>
    </row>
    <row r="15" spans="1:19" s="16" customFormat="1" ht="24.75">
      <c r="A15" s="8">
        <v>13</v>
      </c>
      <c r="B15" s="2">
        <v>159878</v>
      </c>
      <c r="C15" s="17">
        <v>1222190064</v>
      </c>
      <c r="D15" s="2" t="s">
        <v>87</v>
      </c>
      <c r="E15" s="2" t="s">
        <v>88</v>
      </c>
      <c r="F15" s="2" t="s">
        <v>89</v>
      </c>
      <c r="G15" s="2" t="s">
        <v>90</v>
      </c>
      <c r="H15" s="2"/>
      <c r="I15" s="17" t="s">
        <v>91</v>
      </c>
      <c r="J15" s="17">
        <f t="shared" si="0"/>
        <v>7.8549999999999995</v>
      </c>
      <c r="K15" s="17" t="s">
        <v>92</v>
      </c>
      <c r="L15" s="10">
        <f t="shared" si="1"/>
        <v>14.8</v>
      </c>
      <c r="M15" s="18"/>
      <c r="N15" s="18"/>
      <c r="O15" s="13" t="s">
        <v>35</v>
      </c>
      <c r="P15" s="14">
        <f t="shared" si="2"/>
        <v>24.532</v>
      </c>
      <c r="Q15" s="14">
        <f t="shared" si="3"/>
        <v>24.532</v>
      </c>
      <c r="R15" s="18"/>
      <c r="S15" s="15">
        <f t="shared" si="4"/>
        <v>47.186999999999998</v>
      </c>
    </row>
    <row r="16" spans="1:19" s="16" customFormat="1">
      <c r="A16" s="8">
        <v>14</v>
      </c>
      <c r="B16" s="2">
        <v>160913</v>
      </c>
      <c r="C16" s="17">
        <v>1222190075</v>
      </c>
      <c r="D16" s="2" t="s">
        <v>93</v>
      </c>
      <c r="E16" s="2" t="s">
        <v>94</v>
      </c>
      <c r="F16" s="2" t="s">
        <v>95</v>
      </c>
      <c r="G16" s="2" t="s">
        <v>52</v>
      </c>
      <c r="H16" s="2"/>
      <c r="I16" s="17">
        <v>71.548000000000002</v>
      </c>
      <c r="J16" s="17">
        <f t="shared" si="0"/>
        <v>7.1547999999999998</v>
      </c>
      <c r="K16" s="17">
        <v>75.688000000000002</v>
      </c>
      <c r="L16" s="10">
        <f t="shared" si="1"/>
        <v>15.137600000000001</v>
      </c>
      <c r="M16" s="12">
        <v>30</v>
      </c>
      <c r="N16" s="18">
        <v>0</v>
      </c>
      <c r="O16" s="13" t="s">
        <v>96</v>
      </c>
      <c r="P16" s="14">
        <f t="shared" si="2"/>
        <v>17.068000000000001</v>
      </c>
      <c r="Q16" s="14">
        <f t="shared" si="3"/>
        <v>30</v>
      </c>
      <c r="R16" s="18">
        <v>0</v>
      </c>
      <c r="S16" s="15">
        <f t="shared" si="4"/>
        <v>52.292400000000001</v>
      </c>
    </row>
    <row r="17" spans="1:19" s="16" customFormat="1" ht="24.75">
      <c r="A17" s="8">
        <v>15</v>
      </c>
      <c r="B17" s="2">
        <v>159075</v>
      </c>
      <c r="C17" s="17">
        <v>1222190082</v>
      </c>
      <c r="D17" s="2" t="s">
        <v>97</v>
      </c>
      <c r="E17" s="2" t="s">
        <v>98</v>
      </c>
      <c r="F17" s="2" t="s">
        <v>99</v>
      </c>
      <c r="G17" s="2" t="s">
        <v>23</v>
      </c>
      <c r="H17" s="2"/>
      <c r="I17" s="17" t="s">
        <v>100</v>
      </c>
      <c r="J17" s="10">
        <f t="shared" si="0"/>
        <v>6.5900000000000007</v>
      </c>
      <c r="K17" s="17" t="s">
        <v>101</v>
      </c>
      <c r="L17" s="10">
        <f t="shared" si="1"/>
        <v>15.919999999999998</v>
      </c>
      <c r="M17" s="12">
        <v>30</v>
      </c>
      <c r="N17" s="18">
        <v>0</v>
      </c>
      <c r="O17" s="13">
        <v>0</v>
      </c>
      <c r="P17" s="14">
        <f t="shared" si="2"/>
        <v>0</v>
      </c>
      <c r="Q17" s="14">
        <f t="shared" si="3"/>
        <v>30</v>
      </c>
      <c r="R17" s="18">
        <v>0</v>
      </c>
      <c r="S17" s="15">
        <f t="shared" si="4"/>
        <v>52.510000000000005</v>
      </c>
    </row>
    <row r="18" spans="1:19" s="16" customFormat="1" ht="24.75">
      <c r="A18" s="8">
        <v>16</v>
      </c>
      <c r="B18" s="9">
        <v>160928</v>
      </c>
      <c r="C18" s="10">
        <v>1222190089</v>
      </c>
      <c r="D18" s="9" t="s">
        <v>102</v>
      </c>
      <c r="E18" s="9" t="s">
        <v>103</v>
      </c>
      <c r="F18" s="9" t="s">
        <v>104</v>
      </c>
      <c r="G18" s="9" t="s">
        <v>90</v>
      </c>
      <c r="H18" s="9" t="s">
        <v>105</v>
      </c>
      <c r="I18" s="10" t="s">
        <v>106</v>
      </c>
      <c r="J18" s="10">
        <f t="shared" si="0"/>
        <v>8.15</v>
      </c>
      <c r="K18" s="10" t="s">
        <v>107</v>
      </c>
      <c r="L18" s="10">
        <f t="shared" si="1"/>
        <v>11.612</v>
      </c>
      <c r="M18" s="12"/>
      <c r="N18" s="12"/>
      <c r="O18" s="13" t="s">
        <v>54</v>
      </c>
      <c r="P18" s="14">
        <f t="shared" si="2"/>
        <v>22.400000000000002</v>
      </c>
      <c r="Q18" s="14">
        <f t="shared" si="3"/>
        <v>22.400000000000002</v>
      </c>
      <c r="R18" s="12"/>
      <c r="S18" s="15">
        <f t="shared" si="4"/>
        <v>42.161999999999999</v>
      </c>
    </row>
    <row r="19" spans="1:19" s="16" customFormat="1" ht="36.75">
      <c r="A19" s="8">
        <v>17</v>
      </c>
      <c r="B19" s="2">
        <v>163142</v>
      </c>
      <c r="C19" s="17">
        <v>1222190091</v>
      </c>
      <c r="D19" s="2" t="s">
        <v>108</v>
      </c>
      <c r="E19" s="2" t="s">
        <v>109</v>
      </c>
      <c r="F19" s="2" t="s">
        <v>110</v>
      </c>
      <c r="G19" s="2" t="s">
        <v>52</v>
      </c>
      <c r="H19" s="2"/>
      <c r="I19" s="17">
        <v>86.31</v>
      </c>
      <c r="J19" s="17">
        <f t="shared" si="0"/>
        <v>8.6310000000000002</v>
      </c>
      <c r="K19" s="17" t="s">
        <v>111</v>
      </c>
      <c r="L19" s="10">
        <f t="shared" si="1"/>
        <v>12.95</v>
      </c>
      <c r="M19" s="18">
        <v>0</v>
      </c>
      <c r="N19" s="12">
        <v>35</v>
      </c>
      <c r="O19" s="13">
        <v>0</v>
      </c>
      <c r="P19" s="14">
        <f t="shared" si="2"/>
        <v>0</v>
      </c>
      <c r="Q19" s="14">
        <f t="shared" si="3"/>
        <v>35</v>
      </c>
      <c r="R19" s="18">
        <v>0</v>
      </c>
      <c r="S19" s="15">
        <f t="shared" si="4"/>
        <v>56.581000000000003</v>
      </c>
    </row>
    <row r="20" spans="1:19" s="16" customFormat="1" ht="36.75">
      <c r="A20" s="8">
        <v>18</v>
      </c>
      <c r="B20" s="2">
        <v>159946</v>
      </c>
      <c r="C20" s="17">
        <v>1222190095</v>
      </c>
      <c r="D20" s="2" t="s">
        <v>112</v>
      </c>
      <c r="E20" s="2" t="s">
        <v>113</v>
      </c>
      <c r="F20" s="2" t="s">
        <v>114</v>
      </c>
      <c r="G20" s="2" t="s">
        <v>52</v>
      </c>
      <c r="H20" s="2"/>
      <c r="I20" s="17" t="s">
        <v>115</v>
      </c>
      <c r="J20" s="10">
        <f t="shared" si="0"/>
        <v>8.02</v>
      </c>
      <c r="K20" s="17" t="s">
        <v>116</v>
      </c>
      <c r="L20" s="10">
        <f t="shared" si="1"/>
        <v>14.1</v>
      </c>
      <c r="M20" s="18">
        <v>0</v>
      </c>
      <c r="N20" s="18">
        <v>0</v>
      </c>
      <c r="O20" s="13" t="s">
        <v>117</v>
      </c>
      <c r="P20" s="14">
        <f t="shared" si="2"/>
        <v>37.868000000000002</v>
      </c>
      <c r="Q20" s="14">
        <f t="shared" si="3"/>
        <v>37.868000000000002</v>
      </c>
      <c r="R20" s="18">
        <v>0</v>
      </c>
      <c r="S20" s="15">
        <f t="shared" si="4"/>
        <v>59.988</v>
      </c>
    </row>
    <row r="21" spans="1:19" s="16" customFormat="1" ht="24.75">
      <c r="A21" s="8">
        <v>19</v>
      </c>
      <c r="B21" s="2">
        <v>163021</v>
      </c>
      <c r="C21" s="17">
        <v>1222190098</v>
      </c>
      <c r="D21" s="2" t="s">
        <v>118</v>
      </c>
      <c r="E21" s="2" t="s">
        <v>119</v>
      </c>
      <c r="F21" s="2" t="s">
        <v>120</v>
      </c>
      <c r="G21" s="2" t="s">
        <v>52</v>
      </c>
      <c r="H21" s="2"/>
      <c r="I21" s="17" t="s">
        <v>121</v>
      </c>
      <c r="J21" s="17">
        <f t="shared" si="0"/>
        <v>7.048</v>
      </c>
      <c r="K21" s="17" t="s">
        <v>122</v>
      </c>
      <c r="L21" s="10">
        <f t="shared" si="1"/>
        <v>12.23</v>
      </c>
      <c r="M21" s="18">
        <v>0</v>
      </c>
      <c r="N21" s="18">
        <v>0</v>
      </c>
      <c r="O21" s="13" t="s">
        <v>59</v>
      </c>
      <c r="P21" s="14">
        <f t="shared" si="2"/>
        <v>20.8</v>
      </c>
      <c r="Q21" s="14">
        <f t="shared" si="3"/>
        <v>20.8</v>
      </c>
      <c r="R21" s="18">
        <v>0</v>
      </c>
      <c r="S21" s="15">
        <f t="shared" si="4"/>
        <v>40.078000000000003</v>
      </c>
    </row>
    <row r="22" spans="1:19" s="16" customFormat="1" ht="24.75">
      <c r="A22" s="8">
        <v>20</v>
      </c>
      <c r="B22" s="9">
        <v>163650</v>
      </c>
      <c r="C22" s="10">
        <v>1222190110</v>
      </c>
      <c r="D22" s="9" t="s">
        <v>123</v>
      </c>
      <c r="E22" s="9" t="s">
        <v>124</v>
      </c>
      <c r="F22" s="9" t="s">
        <v>125</v>
      </c>
      <c r="G22" s="9" t="s">
        <v>90</v>
      </c>
      <c r="H22" s="9"/>
      <c r="I22" s="10" t="s">
        <v>126</v>
      </c>
      <c r="J22" s="17">
        <f t="shared" si="0"/>
        <v>6.4659999999999993</v>
      </c>
      <c r="K22" s="10">
        <v>72.05</v>
      </c>
      <c r="L22" s="10">
        <f t="shared" si="1"/>
        <v>14.41</v>
      </c>
      <c r="M22" s="12">
        <v>0</v>
      </c>
      <c r="N22" s="12">
        <v>0</v>
      </c>
      <c r="O22" s="13" t="s">
        <v>35</v>
      </c>
      <c r="P22" s="14">
        <f t="shared" si="2"/>
        <v>24.532</v>
      </c>
      <c r="Q22" s="14">
        <f t="shared" si="3"/>
        <v>24.532</v>
      </c>
      <c r="R22" s="12">
        <v>0</v>
      </c>
      <c r="S22" s="15">
        <f t="shared" si="4"/>
        <v>45.408000000000001</v>
      </c>
    </row>
    <row r="23" spans="1:19" s="16" customFormat="1">
      <c r="A23" s="8">
        <v>21</v>
      </c>
      <c r="B23" s="2">
        <v>162580</v>
      </c>
      <c r="C23" s="17">
        <v>1222190116</v>
      </c>
      <c r="D23" s="2" t="s">
        <v>127</v>
      </c>
      <c r="E23" s="2" t="s">
        <v>128</v>
      </c>
      <c r="F23" s="2" t="s">
        <v>129</v>
      </c>
      <c r="G23" s="2" t="s">
        <v>52</v>
      </c>
      <c r="H23" s="2"/>
      <c r="I23" s="17" t="s">
        <v>130</v>
      </c>
      <c r="J23" s="10">
        <f t="shared" si="0"/>
        <v>8.3330000000000002</v>
      </c>
      <c r="K23" s="17" t="s">
        <v>131</v>
      </c>
      <c r="L23" s="10">
        <f t="shared" si="1"/>
        <v>15.809999999999999</v>
      </c>
      <c r="M23" s="12">
        <v>30</v>
      </c>
      <c r="N23" s="18">
        <v>0</v>
      </c>
      <c r="O23" s="13" t="s">
        <v>132</v>
      </c>
      <c r="P23" s="14">
        <f t="shared" si="2"/>
        <v>26.668000000000003</v>
      </c>
      <c r="Q23" s="14">
        <f t="shared" si="3"/>
        <v>30</v>
      </c>
      <c r="R23" s="18">
        <v>0</v>
      </c>
      <c r="S23" s="15">
        <f t="shared" si="4"/>
        <v>54.143000000000001</v>
      </c>
    </row>
    <row r="24" spans="1:19" s="16" customFormat="1" ht="24.75">
      <c r="A24" s="8">
        <v>22</v>
      </c>
      <c r="B24" s="9">
        <v>159179</v>
      </c>
      <c r="C24" s="10">
        <v>1222190119</v>
      </c>
      <c r="D24" s="9" t="s">
        <v>133</v>
      </c>
      <c r="E24" s="9" t="s">
        <v>134</v>
      </c>
      <c r="F24" s="9" t="s">
        <v>135</v>
      </c>
      <c r="G24" s="9" t="s">
        <v>52</v>
      </c>
      <c r="H24" s="9"/>
      <c r="I24" s="10" t="s">
        <v>136</v>
      </c>
      <c r="J24" s="17">
        <f t="shared" si="0"/>
        <v>7.6239999999999997</v>
      </c>
      <c r="K24" s="10">
        <v>79.377778000000006</v>
      </c>
      <c r="L24" s="10">
        <f t="shared" si="1"/>
        <v>15.875555600000002</v>
      </c>
      <c r="M24" s="12">
        <v>0</v>
      </c>
      <c r="N24" s="12">
        <v>0</v>
      </c>
      <c r="O24" s="13" t="s">
        <v>54</v>
      </c>
      <c r="P24" s="14">
        <f t="shared" si="2"/>
        <v>22.400000000000002</v>
      </c>
      <c r="Q24" s="14">
        <f t="shared" si="3"/>
        <v>22.400000000000002</v>
      </c>
      <c r="R24" s="12">
        <v>10</v>
      </c>
      <c r="S24" s="15">
        <f t="shared" si="4"/>
        <v>55.899555600000006</v>
      </c>
    </row>
    <row r="25" spans="1:19" s="16" customFormat="1" ht="24.75">
      <c r="A25" s="8">
        <v>23</v>
      </c>
      <c r="B25" s="9">
        <v>163989</v>
      </c>
      <c r="C25" s="10">
        <v>1222190131</v>
      </c>
      <c r="D25" s="9" t="s">
        <v>137</v>
      </c>
      <c r="E25" s="9" t="s">
        <v>138</v>
      </c>
      <c r="F25" s="9" t="s">
        <v>139</v>
      </c>
      <c r="G25" s="9" t="s">
        <v>140</v>
      </c>
      <c r="H25" s="9"/>
      <c r="I25" s="10" t="s">
        <v>141</v>
      </c>
      <c r="J25" s="10">
        <f t="shared" si="0"/>
        <v>6.5900000000000007</v>
      </c>
      <c r="K25" s="10" t="s">
        <v>142</v>
      </c>
      <c r="L25" s="10">
        <f t="shared" si="1"/>
        <v>13.821999999999999</v>
      </c>
      <c r="M25" s="12">
        <v>0</v>
      </c>
      <c r="N25" s="12">
        <v>35</v>
      </c>
      <c r="O25" s="13">
        <v>0</v>
      </c>
      <c r="P25" s="14">
        <f t="shared" si="2"/>
        <v>0</v>
      </c>
      <c r="Q25" s="14">
        <f t="shared" si="3"/>
        <v>35</v>
      </c>
      <c r="R25" s="12">
        <v>0</v>
      </c>
      <c r="S25" s="15">
        <f t="shared" si="4"/>
        <v>55.412000000000006</v>
      </c>
    </row>
    <row r="26" spans="1:19" s="16" customFormat="1" ht="24.75">
      <c r="A26" s="8">
        <v>24</v>
      </c>
      <c r="B26" s="9">
        <v>164285</v>
      </c>
      <c r="C26" s="10">
        <v>1222190140</v>
      </c>
      <c r="D26" s="9" t="s">
        <v>143</v>
      </c>
      <c r="E26" s="9" t="s">
        <v>144</v>
      </c>
      <c r="F26" s="9" t="s">
        <v>145</v>
      </c>
      <c r="G26" s="9" t="s">
        <v>52</v>
      </c>
      <c r="H26" s="9"/>
      <c r="I26" s="10">
        <v>69.757999999999996</v>
      </c>
      <c r="J26" s="17">
        <f t="shared" si="0"/>
        <v>6.9757999999999996</v>
      </c>
      <c r="K26" s="10" t="s">
        <v>146</v>
      </c>
      <c r="L26" s="10">
        <f t="shared" si="1"/>
        <v>15.327999999999999</v>
      </c>
      <c r="M26" s="12">
        <v>30</v>
      </c>
      <c r="N26" s="12">
        <v>0</v>
      </c>
      <c r="O26" s="13" t="s">
        <v>59</v>
      </c>
      <c r="P26" s="14">
        <f t="shared" si="2"/>
        <v>20.8</v>
      </c>
      <c r="Q26" s="14">
        <f t="shared" si="3"/>
        <v>30</v>
      </c>
      <c r="R26" s="12">
        <v>0</v>
      </c>
      <c r="S26" s="15">
        <f t="shared" si="4"/>
        <v>52.303800000000003</v>
      </c>
    </row>
    <row r="27" spans="1:19" s="16" customFormat="1">
      <c r="A27" s="8">
        <v>25</v>
      </c>
      <c r="B27" s="9">
        <v>161782</v>
      </c>
      <c r="C27" s="10">
        <v>1222190146</v>
      </c>
      <c r="D27" s="9" t="s">
        <v>147</v>
      </c>
      <c r="E27" s="9" t="s">
        <v>148</v>
      </c>
      <c r="F27" s="9" t="s">
        <v>149</v>
      </c>
      <c r="G27" s="9" t="s">
        <v>28</v>
      </c>
      <c r="H27" s="9"/>
      <c r="I27" s="10">
        <v>63.689</v>
      </c>
      <c r="J27" s="10">
        <f t="shared" si="0"/>
        <v>6.3689</v>
      </c>
      <c r="K27" s="10" t="s">
        <v>150</v>
      </c>
      <c r="L27" s="10">
        <f t="shared" si="1"/>
        <v>14.13</v>
      </c>
      <c r="M27" s="12">
        <v>30</v>
      </c>
      <c r="N27" s="12">
        <v>0</v>
      </c>
      <c r="O27" s="13" t="s">
        <v>151</v>
      </c>
      <c r="P27" s="14">
        <f t="shared" si="2"/>
        <v>27.200000000000003</v>
      </c>
      <c r="Q27" s="14">
        <f t="shared" si="3"/>
        <v>30</v>
      </c>
      <c r="R27" s="12">
        <v>0</v>
      </c>
      <c r="S27" s="15">
        <f t="shared" si="4"/>
        <v>50.498900000000006</v>
      </c>
    </row>
    <row r="28" spans="1:19" s="16" customFormat="1" ht="24.75">
      <c r="A28" s="8">
        <v>26</v>
      </c>
      <c r="B28" s="9">
        <v>160525</v>
      </c>
      <c r="C28" s="10">
        <v>1222190151</v>
      </c>
      <c r="D28" s="9" t="s">
        <v>152</v>
      </c>
      <c r="E28" s="9" t="s">
        <v>153</v>
      </c>
      <c r="F28" s="9" t="s">
        <v>154</v>
      </c>
      <c r="G28" s="9" t="s">
        <v>23</v>
      </c>
      <c r="H28" s="9"/>
      <c r="I28" s="10" t="s">
        <v>155</v>
      </c>
      <c r="J28" s="10">
        <f t="shared" si="0"/>
        <v>6.3330000000000002</v>
      </c>
      <c r="K28" s="10" t="s">
        <v>156</v>
      </c>
      <c r="L28" s="10">
        <f t="shared" si="1"/>
        <v>12.67</v>
      </c>
      <c r="M28" s="12">
        <v>30</v>
      </c>
      <c r="N28" s="12">
        <v>35</v>
      </c>
      <c r="O28" s="13">
        <v>0</v>
      </c>
      <c r="P28" s="14">
        <f t="shared" si="2"/>
        <v>0</v>
      </c>
      <c r="Q28" s="14">
        <f t="shared" si="3"/>
        <v>35</v>
      </c>
      <c r="R28" s="12">
        <v>0</v>
      </c>
      <c r="S28" s="15">
        <f t="shared" si="4"/>
        <v>54.003</v>
      </c>
    </row>
    <row r="29" spans="1:19" s="16" customFormat="1" ht="24.75">
      <c r="A29" s="8">
        <v>27</v>
      </c>
      <c r="B29" s="2">
        <v>161513</v>
      </c>
      <c r="C29" s="17">
        <v>1222190164</v>
      </c>
      <c r="D29" s="2" t="s">
        <v>157</v>
      </c>
      <c r="E29" s="2" t="s">
        <v>158</v>
      </c>
      <c r="F29" s="2" t="s">
        <v>159</v>
      </c>
      <c r="G29" s="2" t="s">
        <v>52</v>
      </c>
      <c r="H29" s="2"/>
      <c r="I29" s="17">
        <v>66.2</v>
      </c>
      <c r="J29" s="17">
        <f t="shared" si="0"/>
        <v>6.62</v>
      </c>
      <c r="K29" s="17">
        <v>83.6</v>
      </c>
      <c r="L29" s="10">
        <f t="shared" si="1"/>
        <v>16.72</v>
      </c>
      <c r="M29" s="18"/>
      <c r="N29" s="18"/>
      <c r="O29" s="13" t="s">
        <v>160</v>
      </c>
      <c r="P29" s="14">
        <f t="shared" si="2"/>
        <v>21.332000000000001</v>
      </c>
      <c r="Q29" s="14">
        <f t="shared" si="3"/>
        <v>21.332000000000001</v>
      </c>
      <c r="R29" s="18"/>
      <c r="S29" s="15">
        <f t="shared" si="4"/>
        <v>44.671999999999997</v>
      </c>
    </row>
    <row r="30" spans="1:19" s="16" customFormat="1" ht="24.75">
      <c r="A30" s="8">
        <v>28</v>
      </c>
      <c r="B30" s="9">
        <v>162524</v>
      </c>
      <c r="C30" s="10">
        <v>1222190186</v>
      </c>
      <c r="D30" s="9" t="s">
        <v>161</v>
      </c>
      <c r="E30" s="9" t="s">
        <v>162</v>
      </c>
      <c r="F30" s="9" t="s">
        <v>163</v>
      </c>
      <c r="G30" s="9" t="s">
        <v>52</v>
      </c>
      <c r="H30" s="9"/>
      <c r="I30" s="10" t="s">
        <v>164</v>
      </c>
      <c r="J30" s="10">
        <f t="shared" si="0"/>
        <v>7.4599999999999991</v>
      </c>
      <c r="K30" s="10" t="s">
        <v>165</v>
      </c>
      <c r="L30" s="10">
        <f t="shared" si="1"/>
        <v>14.9</v>
      </c>
      <c r="M30" s="12">
        <v>30</v>
      </c>
      <c r="N30" s="12">
        <v>0</v>
      </c>
      <c r="O30" s="13">
        <v>0</v>
      </c>
      <c r="P30" s="14">
        <f t="shared" si="2"/>
        <v>0</v>
      </c>
      <c r="Q30" s="14">
        <f t="shared" si="3"/>
        <v>30</v>
      </c>
      <c r="R30" s="12">
        <v>0</v>
      </c>
      <c r="S30" s="15">
        <f t="shared" si="4"/>
        <v>52.36</v>
      </c>
    </row>
    <row r="31" spans="1:19" s="16" customFormat="1" ht="24.75">
      <c r="A31" s="8">
        <v>29</v>
      </c>
      <c r="B31" s="9">
        <v>162958</v>
      </c>
      <c r="C31" s="10">
        <v>1222190189</v>
      </c>
      <c r="D31" s="9" t="s">
        <v>166</v>
      </c>
      <c r="E31" s="9" t="s">
        <v>167</v>
      </c>
      <c r="F31" s="9" t="s">
        <v>125</v>
      </c>
      <c r="G31" s="9" t="s">
        <v>52</v>
      </c>
      <c r="H31" s="9"/>
      <c r="I31" s="10">
        <v>78.379000000000005</v>
      </c>
      <c r="J31" s="17">
        <f t="shared" si="0"/>
        <v>7.8379000000000003</v>
      </c>
      <c r="K31" s="10" t="s">
        <v>168</v>
      </c>
      <c r="L31" s="10">
        <f t="shared" si="1"/>
        <v>15.644</v>
      </c>
      <c r="M31" s="12">
        <v>0</v>
      </c>
      <c r="N31" s="12">
        <v>0</v>
      </c>
      <c r="O31" s="13" t="s">
        <v>169</v>
      </c>
      <c r="P31" s="14">
        <f t="shared" si="2"/>
        <v>22.932000000000002</v>
      </c>
      <c r="Q31" s="14">
        <f t="shared" si="3"/>
        <v>22.932000000000002</v>
      </c>
      <c r="R31" s="12">
        <v>0</v>
      </c>
      <c r="S31" s="15">
        <f t="shared" si="4"/>
        <v>46.413899999999998</v>
      </c>
    </row>
    <row r="32" spans="1:19" s="16" customFormat="1" ht="36.75">
      <c r="A32" s="8">
        <v>30</v>
      </c>
      <c r="B32" s="9">
        <v>159814</v>
      </c>
      <c r="C32" s="10">
        <v>1222190193</v>
      </c>
      <c r="D32" s="9" t="s">
        <v>170</v>
      </c>
      <c r="E32" s="9" t="s">
        <v>171</v>
      </c>
      <c r="F32" s="9" t="s">
        <v>172</v>
      </c>
      <c r="G32" s="9" t="s">
        <v>90</v>
      </c>
      <c r="H32" s="9"/>
      <c r="I32" s="10">
        <v>56.076000000000001</v>
      </c>
      <c r="J32" s="17">
        <f t="shared" si="0"/>
        <v>5.6075999999999997</v>
      </c>
      <c r="K32" s="10">
        <v>62.356999999999999</v>
      </c>
      <c r="L32" s="10">
        <f t="shared" si="1"/>
        <v>12.471399999999999</v>
      </c>
      <c r="M32" s="12">
        <v>30</v>
      </c>
      <c r="N32" s="12">
        <v>0</v>
      </c>
      <c r="O32" s="13" t="s">
        <v>24</v>
      </c>
      <c r="P32" s="14">
        <f t="shared" si="2"/>
        <v>10.668000000000001</v>
      </c>
      <c r="Q32" s="14">
        <f t="shared" si="3"/>
        <v>30</v>
      </c>
      <c r="R32" s="12">
        <v>0</v>
      </c>
      <c r="S32" s="15">
        <f t="shared" si="4"/>
        <v>48.079000000000001</v>
      </c>
    </row>
    <row r="33" spans="1:19" s="16" customFormat="1" ht="24.75">
      <c r="A33" s="8">
        <v>31</v>
      </c>
      <c r="B33" s="9">
        <v>159565</v>
      </c>
      <c r="C33" s="10">
        <v>1222190198</v>
      </c>
      <c r="D33" s="9" t="s">
        <v>173</v>
      </c>
      <c r="E33" s="9" t="s">
        <v>174</v>
      </c>
      <c r="F33" s="9" t="s">
        <v>175</v>
      </c>
      <c r="G33" s="9" t="s">
        <v>52</v>
      </c>
      <c r="H33" s="9"/>
      <c r="I33" s="10">
        <v>67.447999999999993</v>
      </c>
      <c r="J33" s="17">
        <f t="shared" si="0"/>
        <v>6.7447999999999997</v>
      </c>
      <c r="K33" s="10" t="s">
        <v>176</v>
      </c>
      <c r="L33" s="10">
        <f t="shared" si="1"/>
        <v>13.034000000000001</v>
      </c>
      <c r="M33" s="12">
        <v>0</v>
      </c>
      <c r="N33" s="12">
        <v>0</v>
      </c>
      <c r="O33" s="13" t="s">
        <v>59</v>
      </c>
      <c r="P33" s="14">
        <f t="shared" si="2"/>
        <v>20.8</v>
      </c>
      <c r="Q33" s="14">
        <f t="shared" si="3"/>
        <v>20.8</v>
      </c>
      <c r="R33" s="12">
        <v>0</v>
      </c>
      <c r="S33" s="15">
        <f t="shared" si="4"/>
        <v>40.578800000000001</v>
      </c>
    </row>
    <row r="34" spans="1:19" s="16" customFormat="1">
      <c r="A34" s="8">
        <v>32</v>
      </c>
      <c r="B34" s="9">
        <v>160430</v>
      </c>
      <c r="C34" s="10">
        <v>1222190208</v>
      </c>
      <c r="D34" s="9" t="s">
        <v>177</v>
      </c>
      <c r="E34" s="9" t="s">
        <v>178</v>
      </c>
      <c r="F34" s="9" t="s">
        <v>179</v>
      </c>
      <c r="G34" s="9" t="s">
        <v>90</v>
      </c>
      <c r="H34" s="9"/>
      <c r="I34" s="10" t="s">
        <v>180</v>
      </c>
      <c r="J34" s="17">
        <f t="shared" si="0"/>
        <v>5.62</v>
      </c>
      <c r="K34" s="10">
        <v>69.965625000000003</v>
      </c>
      <c r="L34" s="10">
        <f t="shared" si="1"/>
        <v>13.993125000000001</v>
      </c>
      <c r="M34" s="12">
        <v>0</v>
      </c>
      <c r="N34" s="12">
        <v>35</v>
      </c>
      <c r="O34" s="13">
        <v>0</v>
      </c>
      <c r="P34" s="14">
        <f t="shared" si="2"/>
        <v>0</v>
      </c>
      <c r="Q34" s="14">
        <f t="shared" si="3"/>
        <v>35</v>
      </c>
      <c r="R34" s="12">
        <v>0</v>
      </c>
      <c r="S34" s="15">
        <f t="shared" si="4"/>
        <v>54.613124999999997</v>
      </c>
    </row>
    <row r="35" spans="1:19" s="16" customFormat="1" ht="24.75">
      <c r="A35" s="8">
        <v>33</v>
      </c>
      <c r="B35" s="9">
        <v>159468</v>
      </c>
      <c r="C35" s="10">
        <v>1222190215</v>
      </c>
      <c r="D35" s="9" t="s">
        <v>181</v>
      </c>
      <c r="E35" s="9" t="s">
        <v>182</v>
      </c>
      <c r="F35" s="9" t="s">
        <v>183</v>
      </c>
      <c r="G35" s="9" t="s">
        <v>52</v>
      </c>
      <c r="H35" s="9"/>
      <c r="I35" s="10">
        <v>84.965000000000003</v>
      </c>
      <c r="J35" s="10">
        <f t="shared" si="0"/>
        <v>8.4965000000000011</v>
      </c>
      <c r="K35" s="10">
        <v>82.576999999999998</v>
      </c>
      <c r="L35" s="10">
        <f t="shared" si="1"/>
        <v>16.5154</v>
      </c>
      <c r="M35" s="12">
        <v>30</v>
      </c>
      <c r="N35" s="12">
        <v>0</v>
      </c>
      <c r="O35" s="13" t="s">
        <v>169</v>
      </c>
      <c r="P35" s="14">
        <f t="shared" si="2"/>
        <v>22.932000000000002</v>
      </c>
      <c r="Q35" s="14">
        <f t="shared" si="3"/>
        <v>30</v>
      </c>
      <c r="R35" s="12">
        <v>0</v>
      </c>
      <c r="S35" s="15">
        <f t="shared" si="4"/>
        <v>55.011899999999997</v>
      </c>
    </row>
    <row r="36" spans="1:19" s="16" customFormat="1" ht="24.75">
      <c r="A36" s="8">
        <v>34</v>
      </c>
      <c r="B36" s="2">
        <v>164383</v>
      </c>
      <c r="C36" s="17">
        <v>1222190225</v>
      </c>
      <c r="D36" s="2" t="s">
        <v>184</v>
      </c>
      <c r="E36" s="2" t="s">
        <v>185</v>
      </c>
      <c r="F36" s="2" t="s">
        <v>186</v>
      </c>
      <c r="G36" s="2" t="s">
        <v>52</v>
      </c>
      <c r="H36" s="2"/>
      <c r="I36" s="17">
        <v>72.790000000000006</v>
      </c>
      <c r="J36" s="10">
        <f t="shared" si="0"/>
        <v>7.2790000000000008</v>
      </c>
      <c r="K36" s="17" t="s">
        <v>187</v>
      </c>
      <c r="L36" s="10">
        <f t="shared" si="1"/>
        <v>15.137775999999999</v>
      </c>
      <c r="M36" s="18">
        <v>0</v>
      </c>
      <c r="N36" s="18">
        <v>0</v>
      </c>
      <c r="O36" s="13" t="s">
        <v>188</v>
      </c>
      <c r="P36" s="14">
        <f t="shared" si="2"/>
        <v>26.132000000000001</v>
      </c>
      <c r="Q36" s="14">
        <f t="shared" si="3"/>
        <v>26.132000000000001</v>
      </c>
      <c r="R36" s="18">
        <v>0</v>
      </c>
      <c r="S36" s="15">
        <f t="shared" si="4"/>
        <v>48.548776000000004</v>
      </c>
    </row>
    <row r="37" spans="1:19" s="16" customFormat="1" ht="24.75">
      <c r="A37" s="8">
        <v>35</v>
      </c>
      <c r="B37" s="9">
        <v>162696</v>
      </c>
      <c r="C37" s="10">
        <v>1222190231</v>
      </c>
      <c r="D37" s="9" t="s">
        <v>189</v>
      </c>
      <c r="E37" s="9" t="s">
        <v>190</v>
      </c>
      <c r="F37" s="9" t="s">
        <v>191</v>
      </c>
      <c r="G37" s="9" t="s">
        <v>52</v>
      </c>
      <c r="H37" s="9"/>
      <c r="I37" s="10" t="s">
        <v>192</v>
      </c>
      <c r="J37" s="17">
        <f t="shared" si="0"/>
        <v>8.25</v>
      </c>
      <c r="K37" s="10" t="s">
        <v>193</v>
      </c>
      <c r="L37" s="10">
        <f t="shared" si="1"/>
        <v>15.1</v>
      </c>
      <c r="M37" s="12">
        <v>30</v>
      </c>
      <c r="N37" s="12">
        <v>35</v>
      </c>
      <c r="O37" s="13" t="s">
        <v>54</v>
      </c>
      <c r="P37" s="14">
        <f t="shared" si="2"/>
        <v>22.400000000000002</v>
      </c>
      <c r="Q37" s="14">
        <f t="shared" si="3"/>
        <v>35</v>
      </c>
      <c r="R37" s="12">
        <v>10</v>
      </c>
      <c r="S37" s="15">
        <f t="shared" si="4"/>
        <v>68.349999999999994</v>
      </c>
    </row>
    <row r="38" spans="1:19" s="16" customFormat="1" ht="24.75">
      <c r="A38" s="8">
        <v>36</v>
      </c>
      <c r="B38" s="9">
        <v>162261</v>
      </c>
      <c r="C38" s="10">
        <v>1222190232</v>
      </c>
      <c r="D38" s="9" t="s">
        <v>189</v>
      </c>
      <c r="E38" s="9" t="s">
        <v>194</v>
      </c>
      <c r="F38" s="9" t="s">
        <v>195</v>
      </c>
      <c r="G38" s="9" t="s">
        <v>140</v>
      </c>
      <c r="H38" s="9"/>
      <c r="I38" s="10" t="s">
        <v>196</v>
      </c>
      <c r="J38" s="10">
        <f t="shared" si="0"/>
        <v>6.7170000000000005</v>
      </c>
      <c r="K38" s="10">
        <v>61.866</v>
      </c>
      <c r="L38" s="10">
        <f t="shared" si="1"/>
        <v>12.373200000000001</v>
      </c>
      <c r="M38" s="12"/>
      <c r="N38" s="12"/>
      <c r="O38" s="13" t="s">
        <v>197</v>
      </c>
      <c r="P38" s="14">
        <f t="shared" si="2"/>
        <v>28.8</v>
      </c>
      <c r="Q38" s="14">
        <f t="shared" si="3"/>
        <v>28.8</v>
      </c>
      <c r="R38" s="12"/>
      <c r="S38" s="15">
        <f t="shared" si="4"/>
        <v>47.8902</v>
      </c>
    </row>
    <row r="39" spans="1:19" s="16" customFormat="1" ht="24.75">
      <c r="A39" s="8">
        <v>37</v>
      </c>
      <c r="B39" s="2">
        <v>163806</v>
      </c>
      <c r="C39" s="17">
        <v>1222190240</v>
      </c>
      <c r="D39" s="2" t="s">
        <v>198</v>
      </c>
      <c r="E39" s="2" t="s">
        <v>199</v>
      </c>
      <c r="F39" s="2" t="s">
        <v>200</v>
      </c>
      <c r="G39" s="2" t="s">
        <v>52</v>
      </c>
      <c r="H39" s="2"/>
      <c r="I39" s="17" t="s">
        <v>201</v>
      </c>
      <c r="J39" s="10">
        <f t="shared" si="0"/>
        <v>7.1599999999999993</v>
      </c>
      <c r="K39" s="17" t="s">
        <v>202</v>
      </c>
      <c r="L39" s="10">
        <f t="shared" si="1"/>
        <v>14.580000000000002</v>
      </c>
      <c r="M39" s="18">
        <v>0</v>
      </c>
      <c r="N39" s="18">
        <v>0</v>
      </c>
      <c r="O39" s="13" t="s">
        <v>48</v>
      </c>
      <c r="P39" s="14">
        <f t="shared" si="2"/>
        <v>20.268000000000001</v>
      </c>
      <c r="Q39" s="14">
        <f t="shared" si="3"/>
        <v>20.268000000000001</v>
      </c>
      <c r="R39" s="18">
        <v>0</v>
      </c>
      <c r="S39" s="15">
        <f t="shared" si="4"/>
        <v>42.007999999999996</v>
      </c>
    </row>
    <row r="40" spans="1:19" s="16" customFormat="1" ht="24.75">
      <c r="A40" s="8">
        <v>38</v>
      </c>
      <c r="B40" s="9">
        <v>162145</v>
      </c>
      <c r="C40" s="10">
        <v>1222190242</v>
      </c>
      <c r="D40" s="9" t="s">
        <v>203</v>
      </c>
      <c r="E40" s="9" t="s">
        <v>204</v>
      </c>
      <c r="F40" s="9" t="s">
        <v>205</v>
      </c>
      <c r="G40" s="9" t="s">
        <v>23</v>
      </c>
      <c r="H40" s="9"/>
      <c r="I40" s="10" t="s">
        <v>206</v>
      </c>
      <c r="J40" s="17">
        <f t="shared" si="0"/>
        <v>5.617</v>
      </c>
      <c r="K40" s="10" t="s">
        <v>207</v>
      </c>
      <c r="L40" s="10">
        <f t="shared" si="1"/>
        <v>12.41</v>
      </c>
      <c r="M40" s="12">
        <v>30</v>
      </c>
      <c r="N40" s="12">
        <v>35</v>
      </c>
      <c r="O40" s="13">
        <v>0</v>
      </c>
      <c r="P40" s="14">
        <f t="shared" si="2"/>
        <v>0</v>
      </c>
      <c r="Q40" s="14">
        <f t="shared" si="3"/>
        <v>35</v>
      </c>
      <c r="R40" s="12">
        <v>0</v>
      </c>
      <c r="S40" s="15">
        <f t="shared" si="4"/>
        <v>53.026999999999994</v>
      </c>
    </row>
    <row r="41" spans="1:19" s="16" customFormat="1" ht="24.75">
      <c r="A41" s="8">
        <v>39</v>
      </c>
      <c r="B41" s="2">
        <v>163880</v>
      </c>
      <c r="C41" s="17">
        <v>1222190252</v>
      </c>
      <c r="D41" s="2" t="s">
        <v>208</v>
      </c>
      <c r="E41" s="2" t="s">
        <v>138</v>
      </c>
      <c r="F41" s="2" t="s">
        <v>209</v>
      </c>
      <c r="G41" s="2" t="s">
        <v>140</v>
      </c>
      <c r="H41" s="2"/>
      <c r="I41" s="17">
        <v>65.793000000000006</v>
      </c>
      <c r="J41" s="10">
        <f t="shared" si="0"/>
        <v>6.5793000000000008</v>
      </c>
      <c r="K41" s="17" t="s">
        <v>210</v>
      </c>
      <c r="L41" s="10">
        <f t="shared" si="1"/>
        <v>14.372</v>
      </c>
      <c r="M41" s="18">
        <v>0</v>
      </c>
      <c r="N41" s="18">
        <v>0</v>
      </c>
      <c r="O41" s="13" t="s">
        <v>211</v>
      </c>
      <c r="P41" s="14">
        <f t="shared" si="2"/>
        <v>31.468000000000004</v>
      </c>
      <c r="Q41" s="14">
        <f t="shared" si="3"/>
        <v>31.468000000000004</v>
      </c>
      <c r="R41" s="18">
        <v>0</v>
      </c>
      <c r="S41" s="15">
        <f t="shared" si="4"/>
        <v>52.419300000000007</v>
      </c>
    </row>
    <row r="42" spans="1:19" s="16" customFormat="1" ht="36.75">
      <c r="A42" s="8">
        <v>40</v>
      </c>
      <c r="B42" s="9">
        <v>161939</v>
      </c>
      <c r="C42" s="10">
        <v>1222190254</v>
      </c>
      <c r="D42" s="9" t="s">
        <v>212</v>
      </c>
      <c r="E42" s="9" t="s">
        <v>213</v>
      </c>
      <c r="F42" s="9" t="s">
        <v>214</v>
      </c>
      <c r="G42" s="9" t="s">
        <v>52</v>
      </c>
      <c r="H42" s="9"/>
      <c r="I42" s="10" t="s">
        <v>215</v>
      </c>
      <c r="J42" s="10">
        <f t="shared" si="0"/>
        <v>8.14</v>
      </c>
      <c r="K42" s="10" t="s">
        <v>216</v>
      </c>
      <c r="L42" s="10">
        <f t="shared" si="1"/>
        <v>15.219999999999999</v>
      </c>
      <c r="M42" s="12">
        <v>0</v>
      </c>
      <c r="N42" s="12">
        <v>0</v>
      </c>
      <c r="O42" s="13" t="s">
        <v>35</v>
      </c>
      <c r="P42" s="14">
        <f t="shared" si="2"/>
        <v>24.532</v>
      </c>
      <c r="Q42" s="14">
        <f t="shared" si="3"/>
        <v>24.532</v>
      </c>
      <c r="R42" s="12">
        <v>0</v>
      </c>
      <c r="S42" s="15">
        <f t="shared" si="4"/>
        <v>47.891999999999996</v>
      </c>
    </row>
    <row r="43" spans="1:19" s="16" customFormat="1" ht="24.75">
      <c r="A43" s="8">
        <v>41</v>
      </c>
      <c r="B43" s="2">
        <v>160174</v>
      </c>
      <c r="C43" s="17">
        <v>1222190261</v>
      </c>
      <c r="D43" s="2" t="s">
        <v>217</v>
      </c>
      <c r="E43" s="2" t="s">
        <v>218</v>
      </c>
      <c r="F43" s="2" t="s">
        <v>219</v>
      </c>
      <c r="G43" s="2" t="s">
        <v>23</v>
      </c>
      <c r="H43" s="2"/>
      <c r="I43" s="17" t="s">
        <v>220</v>
      </c>
      <c r="J43" s="17">
        <f t="shared" si="0"/>
        <v>5.0999999999999996</v>
      </c>
      <c r="K43" s="17" t="s">
        <v>221</v>
      </c>
      <c r="L43" s="10">
        <f t="shared" si="1"/>
        <v>12.52</v>
      </c>
      <c r="M43" s="18">
        <v>0</v>
      </c>
      <c r="N43" s="18">
        <v>0</v>
      </c>
      <c r="O43" s="13" t="s">
        <v>54</v>
      </c>
      <c r="P43" s="14">
        <f t="shared" si="2"/>
        <v>22.400000000000002</v>
      </c>
      <c r="Q43" s="14">
        <f t="shared" si="3"/>
        <v>22.400000000000002</v>
      </c>
      <c r="R43" s="18">
        <v>0</v>
      </c>
      <c r="S43" s="15">
        <f t="shared" si="4"/>
        <v>40.020000000000003</v>
      </c>
    </row>
    <row r="44" spans="1:19" s="16" customFormat="1" ht="24.75">
      <c r="A44" s="8">
        <v>42</v>
      </c>
      <c r="B44" s="2">
        <v>164340</v>
      </c>
      <c r="C44" s="17">
        <v>1222190271</v>
      </c>
      <c r="D44" s="2" t="s">
        <v>222</v>
      </c>
      <c r="E44" s="2" t="s">
        <v>223</v>
      </c>
      <c r="F44" s="2" t="s">
        <v>224</v>
      </c>
      <c r="G44" s="2" t="s">
        <v>52</v>
      </c>
      <c r="H44" s="2"/>
      <c r="I44" s="17" t="s">
        <v>225</v>
      </c>
      <c r="J44" s="17">
        <f t="shared" si="0"/>
        <v>8.282</v>
      </c>
      <c r="K44" s="17" t="s">
        <v>226</v>
      </c>
      <c r="L44" s="10">
        <f t="shared" si="1"/>
        <v>16.149999999999999</v>
      </c>
      <c r="M44" s="12">
        <v>30</v>
      </c>
      <c r="N44" s="12">
        <v>35</v>
      </c>
      <c r="O44" s="13">
        <v>0</v>
      </c>
      <c r="P44" s="14">
        <f t="shared" si="2"/>
        <v>0</v>
      </c>
      <c r="Q44" s="14">
        <f t="shared" si="3"/>
        <v>35</v>
      </c>
      <c r="R44" s="18">
        <v>0</v>
      </c>
      <c r="S44" s="15">
        <f t="shared" si="4"/>
        <v>59.432000000000002</v>
      </c>
    </row>
    <row r="45" spans="1:19" s="16" customFormat="1" ht="24.75">
      <c r="A45" s="8">
        <v>43</v>
      </c>
      <c r="B45" s="9">
        <v>164149</v>
      </c>
      <c r="C45" s="10">
        <v>1222190276</v>
      </c>
      <c r="D45" s="9" t="s">
        <v>227</v>
      </c>
      <c r="E45" s="9" t="s">
        <v>228</v>
      </c>
      <c r="F45" s="9" t="s">
        <v>229</v>
      </c>
      <c r="G45" s="9" t="s">
        <v>23</v>
      </c>
      <c r="H45" s="9"/>
      <c r="I45" s="10" t="s">
        <v>230</v>
      </c>
      <c r="J45" s="10">
        <f t="shared" si="0"/>
        <v>5.9329999999999998</v>
      </c>
      <c r="K45" s="10" t="s">
        <v>231</v>
      </c>
      <c r="L45" s="10">
        <f t="shared" si="1"/>
        <v>12.906000000000001</v>
      </c>
      <c r="M45" s="12">
        <v>0</v>
      </c>
      <c r="N45" s="12">
        <v>0</v>
      </c>
      <c r="O45" s="13" t="s">
        <v>232</v>
      </c>
      <c r="P45" s="14">
        <f t="shared" si="2"/>
        <v>19.731999999999999</v>
      </c>
      <c r="Q45" s="14">
        <f t="shared" si="3"/>
        <v>19.731999999999999</v>
      </c>
      <c r="R45" s="12">
        <v>0</v>
      </c>
      <c r="S45" s="15">
        <f t="shared" si="4"/>
        <v>38.570999999999998</v>
      </c>
    </row>
    <row r="46" spans="1:19" s="16" customFormat="1">
      <c r="A46" s="8">
        <v>44</v>
      </c>
      <c r="B46" s="2">
        <v>159526</v>
      </c>
      <c r="C46" s="17">
        <v>1222190277</v>
      </c>
      <c r="D46" s="2" t="s">
        <v>233</v>
      </c>
      <c r="E46" s="2" t="s">
        <v>234</v>
      </c>
      <c r="F46" s="2" t="s">
        <v>235</v>
      </c>
      <c r="G46" s="2" t="s">
        <v>52</v>
      </c>
      <c r="H46" s="2"/>
      <c r="I46" s="17">
        <v>72</v>
      </c>
      <c r="J46" s="17">
        <f t="shared" si="0"/>
        <v>7.2</v>
      </c>
      <c r="K46" s="17">
        <v>89</v>
      </c>
      <c r="L46" s="10">
        <f t="shared" si="1"/>
        <v>17.8</v>
      </c>
      <c r="M46" s="18"/>
      <c r="N46" s="18"/>
      <c r="O46" s="13" t="s">
        <v>54</v>
      </c>
      <c r="P46" s="14">
        <f t="shared" si="2"/>
        <v>22.400000000000002</v>
      </c>
      <c r="Q46" s="14">
        <f t="shared" si="3"/>
        <v>22.400000000000002</v>
      </c>
      <c r="R46" s="18"/>
      <c r="S46" s="15">
        <f t="shared" si="4"/>
        <v>47.400000000000006</v>
      </c>
    </row>
    <row r="47" spans="1:19" s="16" customFormat="1" ht="24.75">
      <c r="A47" s="8">
        <v>45</v>
      </c>
      <c r="B47" s="2">
        <v>160978</v>
      </c>
      <c r="C47" s="17">
        <v>1222190278</v>
      </c>
      <c r="D47" s="2" t="s">
        <v>233</v>
      </c>
      <c r="E47" s="2" t="s">
        <v>236</v>
      </c>
      <c r="F47" s="2" t="s">
        <v>237</v>
      </c>
      <c r="G47" s="2" t="s">
        <v>23</v>
      </c>
      <c r="H47" s="2"/>
      <c r="I47" s="17" t="s">
        <v>238</v>
      </c>
      <c r="J47" s="10">
        <f t="shared" si="0"/>
        <v>6.58</v>
      </c>
      <c r="K47" s="17" t="s">
        <v>239</v>
      </c>
      <c r="L47" s="10">
        <f t="shared" si="1"/>
        <v>1.3220000000000001</v>
      </c>
      <c r="M47" s="18"/>
      <c r="N47" s="18"/>
      <c r="O47" s="13" t="s">
        <v>59</v>
      </c>
      <c r="P47" s="14">
        <f t="shared" si="2"/>
        <v>20.8</v>
      </c>
      <c r="Q47" s="14">
        <f t="shared" si="3"/>
        <v>20.8</v>
      </c>
      <c r="R47" s="18"/>
      <c r="S47" s="15">
        <f t="shared" si="4"/>
        <v>28.701999999999998</v>
      </c>
    </row>
    <row r="48" spans="1:19" s="16" customFormat="1" ht="36.75">
      <c r="A48" s="8">
        <v>46</v>
      </c>
      <c r="B48" s="2">
        <v>161786</v>
      </c>
      <c r="C48" s="17">
        <v>1222190279</v>
      </c>
      <c r="D48" s="2" t="s">
        <v>240</v>
      </c>
      <c r="E48" s="2" t="s">
        <v>241</v>
      </c>
      <c r="F48" s="2" t="s">
        <v>242</v>
      </c>
      <c r="G48" s="2" t="s">
        <v>52</v>
      </c>
      <c r="H48" s="2"/>
      <c r="I48" s="17">
        <v>80.766000000000005</v>
      </c>
      <c r="J48" s="17">
        <f t="shared" si="0"/>
        <v>8.0766000000000009</v>
      </c>
      <c r="K48" s="17" t="s">
        <v>53</v>
      </c>
      <c r="L48" s="10">
        <f t="shared" si="1"/>
        <v>15.330000000000002</v>
      </c>
      <c r="M48" s="18">
        <v>0</v>
      </c>
      <c r="N48" s="18">
        <v>0</v>
      </c>
      <c r="O48" s="13" t="s">
        <v>48</v>
      </c>
      <c r="P48" s="14">
        <f t="shared" si="2"/>
        <v>20.268000000000001</v>
      </c>
      <c r="Q48" s="14">
        <f t="shared" si="3"/>
        <v>20.268000000000001</v>
      </c>
      <c r="R48" s="18">
        <v>0</v>
      </c>
      <c r="S48" s="15">
        <f t="shared" si="4"/>
        <v>43.674599999999998</v>
      </c>
    </row>
    <row r="49" spans="1:19" s="16" customFormat="1" ht="24.75">
      <c r="A49" s="8">
        <v>47</v>
      </c>
      <c r="B49" s="9">
        <v>160357</v>
      </c>
      <c r="C49" s="10">
        <v>1222190285</v>
      </c>
      <c r="D49" s="9" t="s">
        <v>243</v>
      </c>
      <c r="E49" s="9" t="s">
        <v>244</v>
      </c>
      <c r="F49" s="9" t="s">
        <v>120</v>
      </c>
      <c r="G49" s="9" t="s">
        <v>140</v>
      </c>
      <c r="H49" s="9"/>
      <c r="I49" s="10" t="s">
        <v>245</v>
      </c>
      <c r="J49" s="10">
        <f t="shared" si="0"/>
        <v>7.2849999999999993</v>
      </c>
      <c r="K49" s="10" t="s">
        <v>246</v>
      </c>
      <c r="L49" s="10">
        <f t="shared" si="1"/>
        <v>13.644</v>
      </c>
      <c r="M49" s="12">
        <v>0</v>
      </c>
      <c r="N49" s="12">
        <v>0</v>
      </c>
      <c r="O49" s="13" t="s">
        <v>160</v>
      </c>
      <c r="P49" s="14">
        <f t="shared" si="2"/>
        <v>21.332000000000001</v>
      </c>
      <c r="Q49" s="14">
        <f t="shared" si="3"/>
        <v>21.332000000000001</v>
      </c>
      <c r="R49" s="12">
        <v>0</v>
      </c>
      <c r="S49" s="15">
        <f t="shared" si="4"/>
        <v>42.260999999999996</v>
      </c>
    </row>
    <row r="50" spans="1:19" s="16" customFormat="1" ht="24.75">
      <c r="A50" s="8">
        <v>48</v>
      </c>
      <c r="B50" s="2">
        <v>163640</v>
      </c>
      <c r="C50" s="17">
        <v>1222190286</v>
      </c>
      <c r="D50" s="2" t="s">
        <v>247</v>
      </c>
      <c r="E50" s="2" t="s">
        <v>248</v>
      </c>
      <c r="F50" s="2" t="s">
        <v>249</v>
      </c>
      <c r="G50" s="2" t="s">
        <v>28</v>
      </c>
      <c r="H50" s="2"/>
      <c r="I50" s="17" t="s">
        <v>250</v>
      </c>
      <c r="J50" s="17">
        <f t="shared" si="0"/>
        <v>7.3819999999999997</v>
      </c>
      <c r="K50" s="17" t="s">
        <v>251</v>
      </c>
      <c r="L50" s="10">
        <f t="shared" si="1"/>
        <v>15.324000000000002</v>
      </c>
      <c r="M50" s="18">
        <v>0</v>
      </c>
      <c r="N50" s="18">
        <v>0</v>
      </c>
      <c r="O50" s="13" t="s">
        <v>35</v>
      </c>
      <c r="P50" s="14">
        <f t="shared" si="2"/>
        <v>24.532</v>
      </c>
      <c r="Q50" s="14">
        <f t="shared" si="3"/>
        <v>24.532</v>
      </c>
      <c r="R50" s="18">
        <v>0</v>
      </c>
      <c r="S50" s="15">
        <f t="shared" si="4"/>
        <v>47.238</v>
      </c>
    </row>
    <row r="51" spans="1:19" s="16" customFormat="1" ht="24.75">
      <c r="A51" s="8">
        <v>49</v>
      </c>
      <c r="B51" s="2">
        <v>162673</v>
      </c>
      <c r="C51" s="17">
        <v>1222190288</v>
      </c>
      <c r="D51" s="2" t="s">
        <v>252</v>
      </c>
      <c r="E51" s="2" t="s">
        <v>253</v>
      </c>
      <c r="F51" s="2" t="s">
        <v>254</v>
      </c>
      <c r="G51" s="2" t="s">
        <v>90</v>
      </c>
      <c r="H51" s="2"/>
      <c r="I51" s="17">
        <v>70.209999999999994</v>
      </c>
      <c r="J51" s="10">
        <f t="shared" si="0"/>
        <v>7.020999999999999</v>
      </c>
      <c r="K51" s="17" t="s">
        <v>255</v>
      </c>
      <c r="L51" s="10">
        <f t="shared" si="1"/>
        <v>11.186</v>
      </c>
      <c r="M51" s="12">
        <v>30</v>
      </c>
      <c r="N51" s="12">
        <v>0</v>
      </c>
      <c r="O51" s="13" t="s">
        <v>232</v>
      </c>
      <c r="P51" s="14">
        <f t="shared" si="2"/>
        <v>19.731999999999999</v>
      </c>
      <c r="Q51" s="14">
        <f t="shared" si="3"/>
        <v>30</v>
      </c>
      <c r="R51" s="18">
        <v>10</v>
      </c>
      <c r="S51" s="15">
        <f t="shared" si="4"/>
        <v>58.207000000000001</v>
      </c>
    </row>
    <row r="52" spans="1:19" s="16" customFormat="1" ht="36.75">
      <c r="A52" s="8">
        <v>50</v>
      </c>
      <c r="B52" s="9">
        <v>164406</v>
      </c>
      <c r="C52" s="10">
        <v>1222190295</v>
      </c>
      <c r="D52" s="9" t="s">
        <v>256</v>
      </c>
      <c r="E52" s="9" t="s">
        <v>257</v>
      </c>
      <c r="F52" s="9" t="s">
        <v>258</v>
      </c>
      <c r="G52" s="9" t="s">
        <v>52</v>
      </c>
      <c r="H52" s="9"/>
      <c r="I52" s="10">
        <v>65.915999999999997</v>
      </c>
      <c r="J52" s="17">
        <f t="shared" si="0"/>
        <v>6.5915999999999997</v>
      </c>
      <c r="K52" s="10" t="s">
        <v>259</v>
      </c>
      <c r="L52" s="10">
        <f t="shared" si="1"/>
        <v>13.65</v>
      </c>
      <c r="M52" s="12">
        <v>30</v>
      </c>
      <c r="N52" s="12">
        <v>0</v>
      </c>
      <c r="O52" s="13" t="s">
        <v>48</v>
      </c>
      <c r="P52" s="14">
        <f t="shared" si="2"/>
        <v>20.268000000000001</v>
      </c>
      <c r="Q52" s="14">
        <f t="shared" si="3"/>
        <v>30</v>
      </c>
      <c r="R52" s="12">
        <v>0</v>
      </c>
      <c r="S52" s="15">
        <f t="shared" si="4"/>
        <v>50.241599999999998</v>
      </c>
    </row>
    <row r="53" spans="1:19" s="16" customFormat="1" ht="24.75">
      <c r="A53" s="8">
        <v>51</v>
      </c>
      <c r="B53" s="2">
        <v>159913</v>
      </c>
      <c r="C53" s="17">
        <v>1222190298</v>
      </c>
      <c r="D53" s="2" t="s">
        <v>260</v>
      </c>
      <c r="E53" s="2" t="s">
        <v>261</v>
      </c>
      <c r="F53" s="2" t="s">
        <v>262</v>
      </c>
      <c r="G53" s="2" t="s">
        <v>90</v>
      </c>
      <c r="H53" s="2"/>
      <c r="I53" s="17" t="s">
        <v>263</v>
      </c>
      <c r="J53" s="10">
        <f t="shared" si="0"/>
        <v>7.1879999999999997</v>
      </c>
      <c r="K53" s="17">
        <v>75.5</v>
      </c>
      <c r="L53" s="10">
        <f t="shared" si="1"/>
        <v>15.1</v>
      </c>
      <c r="M53" s="18">
        <v>30</v>
      </c>
      <c r="N53" s="12">
        <v>35</v>
      </c>
      <c r="O53" s="13">
        <v>0</v>
      </c>
      <c r="P53" s="14">
        <f t="shared" si="2"/>
        <v>0</v>
      </c>
      <c r="Q53" s="14">
        <f t="shared" si="3"/>
        <v>35</v>
      </c>
      <c r="R53" s="18">
        <v>0</v>
      </c>
      <c r="S53" s="15">
        <f t="shared" si="4"/>
        <v>57.288000000000004</v>
      </c>
    </row>
    <row r="54" spans="1:19" s="16" customFormat="1" ht="24.75">
      <c r="A54" s="8">
        <v>52</v>
      </c>
      <c r="B54" s="9">
        <v>161040</v>
      </c>
      <c r="C54" s="10">
        <v>1222190300</v>
      </c>
      <c r="D54" s="9" t="s">
        <v>264</v>
      </c>
      <c r="E54" s="9" t="s">
        <v>265</v>
      </c>
      <c r="F54" s="9" t="s">
        <v>266</v>
      </c>
      <c r="G54" s="9" t="s">
        <v>52</v>
      </c>
      <c r="H54" s="9" t="s">
        <v>267</v>
      </c>
      <c r="I54" s="10" t="s">
        <v>268</v>
      </c>
      <c r="J54" s="17">
        <f t="shared" si="0"/>
        <v>6.9379999999999997</v>
      </c>
      <c r="K54" s="10" t="s">
        <v>100</v>
      </c>
      <c r="L54" s="10">
        <f t="shared" si="1"/>
        <v>13.180000000000001</v>
      </c>
      <c r="M54" s="12">
        <v>0</v>
      </c>
      <c r="N54" s="12">
        <v>0</v>
      </c>
      <c r="O54" s="13" t="s">
        <v>269</v>
      </c>
      <c r="P54" s="14">
        <f t="shared" si="2"/>
        <v>33.6</v>
      </c>
      <c r="Q54" s="14">
        <f t="shared" si="3"/>
        <v>33.6</v>
      </c>
      <c r="R54" s="12">
        <v>0</v>
      </c>
      <c r="S54" s="15">
        <f t="shared" si="4"/>
        <v>53.718000000000004</v>
      </c>
    </row>
    <row r="55" spans="1:19" s="16" customFormat="1" ht="24.75">
      <c r="A55" s="8">
        <v>53</v>
      </c>
      <c r="B55" s="9">
        <v>162450</v>
      </c>
      <c r="C55" s="10">
        <v>1222190305</v>
      </c>
      <c r="D55" s="9" t="s">
        <v>270</v>
      </c>
      <c r="E55" s="9" t="s">
        <v>271</v>
      </c>
      <c r="F55" s="9" t="s">
        <v>272</v>
      </c>
      <c r="G55" s="9" t="s">
        <v>52</v>
      </c>
      <c r="H55" s="9"/>
      <c r="I55" s="10" t="s">
        <v>273</v>
      </c>
      <c r="J55" s="10">
        <f t="shared" si="0"/>
        <v>7.5549999999999997</v>
      </c>
      <c r="K55" s="10" t="s">
        <v>274</v>
      </c>
      <c r="L55" s="10">
        <f t="shared" si="1"/>
        <v>13.469999999999999</v>
      </c>
      <c r="M55" s="12">
        <v>30</v>
      </c>
      <c r="N55" s="12">
        <v>0</v>
      </c>
      <c r="O55" s="13">
        <v>0</v>
      </c>
      <c r="P55" s="14">
        <f t="shared" si="2"/>
        <v>0</v>
      </c>
      <c r="Q55" s="14">
        <f t="shared" si="3"/>
        <v>30</v>
      </c>
      <c r="R55" s="12">
        <v>0</v>
      </c>
      <c r="S55" s="15">
        <f t="shared" si="4"/>
        <v>51.024999999999999</v>
      </c>
    </row>
    <row r="56" spans="1:19" s="16" customFormat="1" ht="24.75">
      <c r="A56" s="8">
        <v>54</v>
      </c>
      <c r="B56" s="2">
        <v>160276</v>
      </c>
      <c r="C56" s="17">
        <v>1222190307</v>
      </c>
      <c r="D56" s="2" t="s">
        <v>275</v>
      </c>
      <c r="E56" s="2" t="s">
        <v>276</v>
      </c>
      <c r="F56" s="2" t="s">
        <v>277</v>
      </c>
      <c r="G56" s="2" t="s">
        <v>52</v>
      </c>
      <c r="H56" s="2"/>
      <c r="I56" s="17" t="s">
        <v>278</v>
      </c>
      <c r="J56" s="10">
        <f t="shared" si="0"/>
        <v>6.1450000000000005</v>
      </c>
      <c r="K56" s="17" t="s">
        <v>279</v>
      </c>
      <c r="L56" s="10">
        <f t="shared" si="1"/>
        <v>14.356</v>
      </c>
      <c r="M56" s="18">
        <v>0</v>
      </c>
      <c r="N56" s="18">
        <v>0</v>
      </c>
      <c r="O56" s="13" t="s">
        <v>82</v>
      </c>
      <c r="P56" s="14">
        <f t="shared" si="2"/>
        <v>24</v>
      </c>
      <c r="Q56" s="14">
        <f t="shared" si="3"/>
        <v>24</v>
      </c>
      <c r="R56" s="18">
        <v>0</v>
      </c>
      <c r="S56" s="15">
        <f t="shared" si="4"/>
        <v>44.501000000000005</v>
      </c>
    </row>
    <row r="57" spans="1:19" s="16" customFormat="1" ht="36.75">
      <c r="A57" s="8">
        <v>55</v>
      </c>
      <c r="B57" s="9">
        <v>160230</v>
      </c>
      <c r="C57" s="10">
        <v>1222190329</v>
      </c>
      <c r="D57" s="9" t="s">
        <v>280</v>
      </c>
      <c r="E57" s="9" t="s">
        <v>281</v>
      </c>
      <c r="F57" s="9" t="s">
        <v>282</v>
      </c>
      <c r="G57" s="9" t="s">
        <v>140</v>
      </c>
      <c r="H57" s="9"/>
      <c r="I57" s="10" t="s">
        <v>283</v>
      </c>
      <c r="J57" s="10">
        <f t="shared" si="0"/>
        <v>7.7730000000000006</v>
      </c>
      <c r="K57" s="10" t="s">
        <v>284</v>
      </c>
      <c r="L57" s="10">
        <f t="shared" si="1"/>
        <v>14.532</v>
      </c>
      <c r="M57" s="12">
        <v>0</v>
      </c>
      <c r="N57" s="12">
        <v>35</v>
      </c>
      <c r="O57" s="13">
        <v>0</v>
      </c>
      <c r="P57" s="14">
        <f t="shared" si="2"/>
        <v>0</v>
      </c>
      <c r="Q57" s="14">
        <f t="shared" si="3"/>
        <v>35</v>
      </c>
      <c r="R57" s="12">
        <v>0</v>
      </c>
      <c r="S57" s="15">
        <f t="shared" si="4"/>
        <v>57.305</v>
      </c>
    </row>
    <row r="58" spans="1:19" s="16" customFormat="1">
      <c r="A58" s="8">
        <v>56</v>
      </c>
      <c r="B58" s="2">
        <v>163353</v>
      </c>
      <c r="C58" s="17">
        <v>1222190330</v>
      </c>
      <c r="D58" s="2" t="s">
        <v>285</v>
      </c>
      <c r="E58" s="2" t="s">
        <v>286</v>
      </c>
      <c r="F58" s="2" t="s">
        <v>287</v>
      </c>
      <c r="G58" s="2" t="s">
        <v>28</v>
      </c>
      <c r="H58" s="2"/>
      <c r="I58" s="17" t="s">
        <v>288</v>
      </c>
      <c r="J58" s="17">
        <f t="shared" si="0"/>
        <v>6.7549999999999999</v>
      </c>
      <c r="K58" s="17" t="s">
        <v>289</v>
      </c>
      <c r="L58" s="10">
        <f t="shared" si="1"/>
        <v>14.530000000000001</v>
      </c>
      <c r="M58" s="18">
        <v>0</v>
      </c>
      <c r="N58" s="18">
        <v>0</v>
      </c>
      <c r="O58" s="13" t="s">
        <v>82</v>
      </c>
      <c r="P58" s="14">
        <f t="shared" si="2"/>
        <v>24</v>
      </c>
      <c r="Q58" s="14">
        <f t="shared" si="3"/>
        <v>24</v>
      </c>
      <c r="R58" s="18">
        <v>0</v>
      </c>
      <c r="S58" s="15">
        <f t="shared" si="4"/>
        <v>45.285000000000004</v>
      </c>
    </row>
    <row r="59" spans="1:19" s="16" customFormat="1" ht="24.75">
      <c r="A59" s="8">
        <v>57</v>
      </c>
      <c r="B59" s="9">
        <v>162490</v>
      </c>
      <c r="C59" s="10">
        <v>1222190331</v>
      </c>
      <c r="D59" s="9" t="s">
        <v>285</v>
      </c>
      <c r="E59" s="9" t="s">
        <v>290</v>
      </c>
      <c r="F59" s="9" t="s">
        <v>291</v>
      </c>
      <c r="G59" s="9" t="s">
        <v>28</v>
      </c>
      <c r="H59" s="9"/>
      <c r="I59" s="10" t="s">
        <v>292</v>
      </c>
      <c r="J59" s="10">
        <f t="shared" si="0"/>
        <v>7.3650000000000002</v>
      </c>
      <c r="K59" s="10" t="s">
        <v>293</v>
      </c>
      <c r="L59" s="10">
        <f t="shared" si="1"/>
        <v>15.641999999999999</v>
      </c>
      <c r="M59" s="12">
        <v>30</v>
      </c>
      <c r="N59" s="12">
        <v>0</v>
      </c>
      <c r="O59" s="13" t="s">
        <v>31</v>
      </c>
      <c r="P59" s="14">
        <f t="shared" si="2"/>
        <v>25.6</v>
      </c>
      <c r="Q59" s="14">
        <f t="shared" si="3"/>
        <v>30</v>
      </c>
      <c r="R59" s="12">
        <v>0</v>
      </c>
      <c r="S59" s="15">
        <f t="shared" si="4"/>
        <v>53.006999999999998</v>
      </c>
    </row>
    <row r="60" spans="1:19" s="16" customFormat="1" ht="24.75">
      <c r="A60" s="8">
        <v>58</v>
      </c>
      <c r="B60" s="2">
        <v>161738</v>
      </c>
      <c r="C60" s="17">
        <v>1222190336</v>
      </c>
      <c r="D60" s="2" t="s">
        <v>294</v>
      </c>
      <c r="E60" s="2" t="s">
        <v>295</v>
      </c>
      <c r="F60" s="2" t="s">
        <v>296</v>
      </c>
      <c r="G60" s="2" t="s">
        <v>52</v>
      </c>
      <c r="H60" s="2"/>
      <c r="I60" s="17">
        <v>82.757999999999996</v>
      </c>
      <c r="J60" s="17">
        <f t="shared" si="0"/>
        <v>8.2758000000000003</v>
      </c>
      <c r="K60" s="17" t="s">
        <v>297</v>
      </c>
      <c r="L60" s="10">
        <f t="shared" si="1"/>
        <v>16.880000000000003</v>
      </c>
      <c r="M60" s="18">
        <v>0</v>
      </c>
      <c r="N60" s="12">
        <v>35</v>
      </c>
      <c r="O60" s="13" t="s">
        <v>82</v>
      </c>
      <c r="P60" s="14">
        <f t="shared" si="2"/>
        <v>24</v>
      </c>
      <c r="Q60" s="14">
        <f t="shared" si="3"/>
        <v>35</v>
      </c>
      <c r="R60" s="18">
        <v>0</v>
      </c>
      <c r="S60" s="15">
        <f t="shared" si="4"/>
        <v>60.155799999999999</v>
      </c>
    </row>
    <row r="61" spans="1:19" s="16" customFormat="1" ht="24.75">
      <c r="A61" s="8">
        <v>59</v>
      </c>
      <c r="B61" s="9">
        <v>159439</v>
      </c>
      <c r="C61" s="10">
        <v>1222190342</v>
      </c>
      <c r="D61" s="9" t="s">
        <v>298</v>
      </c>
      <c r="E61" s="9" t="s">
        <v>299</v>
      </c>
      <c r="F61" s="9" t="s">
        <v>300</v>
      </c>
      <c r="G61" s="9" t="s">
        <v>90</v>
      </c>
      <c r="H61" s="9"/>
      <c r="I61" s="10" t="s">
        <v>301</v>
      </c>
      <c r="J61" s="17">
        <f t="shared" si="0"/>
        <v>7.9030000000000005</v>
      </c>
      <c r="K61" s="10" t="s">
        <v>302</v>
      </c>
      <c r="L61" s="10">
        <f t="shared" si="1"/>
        <v>16.86</v>
      </c>
      <c r="M61" s="12">
        <v>30</v>
      </c>
      <c r="N61" s="12">
        <v>35</v>
      </c>
      <c r="O61" s="13">
        <v>0</v>
      </c>
      <c r="P61" s="14">
        <f t="shared" si="2"/>
        <v>0</v>
      </c>
      <c r="Q61" s="14">
        <f t="shared" si="3"/>
        <v>35</v>
      </c>
      <c r="R61" s="12">
        <v>0</v>
      </c>
      <c r="S61" s="15">
        <f t="shared" si="4"/>
        <v>59.762999999999998</v>
      </c>
    </row>
    <row r="62" spans="1:19" s="16" customFormat="1" ht="24.75">
      <c r="A62" s="8">
        <v>60</v>
      </c>
      <c r="B62" s="9">
        <v>160887</v>
      </c>
      <c r="C62" s="10">
        <v>1222190344</v>
      </c>
      <c r="D62" s="9" t="s">
        <v>303</v>
      </c>
      <c r="E62" s="9" t="s">
        <v>304</v>
      </c>
      <c r="F62" s="9" t="s">
        <v>305</v>
      </c>
      <c r="G62" s="9" t="s">
        <v>23</v>
      </c>
      <c r="H62" s="9"/>
      <c r="I62" s="10" t="s">
        <v>306</v>
      </c>
      <c r="J62" s="17">
        <f t="shared" si="0"/>
        <v>6.9239999999999995</v>
      </c>
      <c r="K62" s="10">
        <v>69.875</v>
      </c>
      <c r="L62" s="10">
        <f t="shared" si="1"/>
        <v>13.975</v>
      </c>
      <c r="M62" s="12">
        <v>30</v>
      </c>
      <c r="N62" s="12">
        <v>0</v>
      </c>
      <c r="O62" s="13">
        <v>0</v>
      </c>
      <c r="P62" s="14">
        <f t="shared" si="2"/>
        <v>0</v>
      </c>
      <c r="Q62" s="14">
        <f t="shared" si="3"/>
        <v>30</v>
      </c>
      <c r="R62" s="12">
        <v>0</v>
      </c>
      <c r="S62" s="15">
        <f t="shared" si="4"/>
        <v>50.899000000000001</v>
      </c>
    </row>
    <row r="63" spans="1:19" s="16" customFormat="1" ht="24.75">
      <c r="A63" s="8">
        <v>61</v>
      </c>
      <c r="B63" s="9">
        <v>175225</v>
      </c>
      <c r="C63" s="10">
        <v>1222190345</v>
      </c>
      <c r="D63" s="9" t="s">
        <v>307</v>
      </c>
      <c r="E63" s="9" t="s">
        <v>308</v>
      </c>
      <c r="F63" s="9" t="s">
        <v>309</v>
      </c>
      <c r="G63" s="9" t="s">
        <v>52</v>
      </c>
      <c r="H63" s="9"/>
      <c r="I63" s="10" t="s">
        <v>310</v>
      </c>
      <c r="J63" s="10">
        <f t="shared" si="0"/>
        <v>7.1029999999999998</v>
      </c>
      <c r="K63" s="10" t="s">
        <v>311</v>
      </c>
      <c r="L63" s="10">
        <f t="shared" si="1"/>
        <v>16.187999999999999</v>
      </c>
      <c r="M63" s="12">
        <v>30</v>
      </c>
      <c r="N63" s="12">
        <v>0</v>
      </c>
      <c r="O63" s="13" t="s">
        <v>312</v>
      </c>
      <c r="P63" s="14">
        <f t="shared" si="2"/>
        <v>18.132000000000001</v>
      </c>
      <c r="Q63" s="14">
        <f t="shared" si="3"/>
        <v>30</v>
      </c>
      <c r="R63" s="12">
        <v>0</v>
      </c>
      <c r="S63" s="15">
        <f t="shared" si="4"/>
        <v>53.291000000000004</v>
      </c>
    </row>
    <row r="64" spans="1:19" s="16" customFormat="1" ht="24.75">
      <c r="A64" s="8">
        <v>62</v>
      </c>
      <c r="B64" s="2">
        <v>175739</v>
      </c>
      <c r="C64" s="17">
        <v>1222190348</v>
      </c>
      <c r="D64" s="2" t="s">
        <v>313</v>
      </c>
      <c r="E64" s="2" t="s">
        <v>314</v>
      </c>
      <c r="F64" s="2" t="s">
        <v>315</v>
      </c>
      <c r="G64" s="2" t="s">
        <v>28</v>
      </c>
      <c r="H64" s="2"/>
      <c r="I64" s="17" t="s">
        <v>316</v>
      </c>
      <c r="J64" s="17">
        <f t="shared" si="0"/>
        <v>8.0599999999999987</v>
      </c>
      <c r="K64" s="17" t="s">
        <v>317</v>
      </c>
      <c r="L64" s="10">
        <f t="shared" si="1"/>
        <v>15.708000000000002</v>
      </c>
      <c r="M64" s="18"/>
      <c r="N64" s="18"/>
      <c r="O64" s="13" t="s">
        <v>35</v>
      </c>
      <c r="P64" s="14">
        <f t="shared" si="2"/>
        <v>24.532</v>
      </c>
      <c r="Q64" s="14">
        <f t="shared" si="3"/>
        <v>24.532</v>
      </c>
      <c r="R64" s="18"/>
      <c r="S64" s="15">
        <f t="shared" si="4"/>
        <v>48.3</v>
      </c>
    </row>
    <row r="65" spans="1:25" s="16" customFormat="1" ht="24.75">
      <c r="A65" s="8">
        <v>63</v>
      </c>
      <c r="B65" s="2">
        <v>163161</v>
      </c>
      <c r="C65" s="17">
        <v>1222190351</v>
      </c>
      <c r="D65" s="2" t="s">
        <v>318</v>
      </c>
      <c r="E65" s="2" t="s">
        <v>319</v>
      </c>
      <c r="F65" s="2" t="s">
        <v>320</v>
      </c>
      <c r="G65" s="2" t="s">
        <v>28</v>
      </c>
      <c r="H65" s="2"/>
      <c r="I65" s="17">
        <v>76.379000000000005</v>
      </c>
      <c r="J65" s="10">
        <f t="shared" si="0"/>
        <v>7.6379000000000001</v>
      </c>
      <c r="K65" s="17">
        <v>66.488</v>
      </c>
      <c r="L65" s="10">
        <f t="shared" si="1"/>
        <v>13.297599999999999</v>
      </c>
      <c r="M65" s="18">
        <v>0</v>
      </c>
      <c r="N65" s="18">
        <v>0</v>
      </c>
      <c r="O65" s="13" t="s">
        <v>321</v>
      </c>
      <c r="P65" s="14">
        <f t="shared" si="2"/>
        <v>25.068000000000001</v>
      </c>
      <c r="Q65" s="14">
        <f t="shared" si="3"/>
        <v>25.068000000000001</v>
      </c>
      <c r="R65" s="18">
        <v>0</v>
      </c>
      <c r="S65" s="15">
        <f t="shared" si="4"/>
        <v>46.003500000000003</v>
      </c>
    </row>
    <row r="66" spans="1:25" s="16" customFormat="1">
      <c r="A66" s="8">
        <v>64</v>
      </c>
      <c r="B66" s="9">
        <v>163434</v>
      </c>
      <c r="C66" s="10">
        <v>1222190354</v>
      </c>
      <c r="D66" s="9" t="s">
        <v>322</v>
      </c>
      <c r="E66" s="9" t="s">
        <v>323</v>
      </c>
      <c r="F66" s="9" t="s">
        <v>324</v>
      </c>
      <c r="G66" s="9" t="s">
        <v>52</v>
      </c>
      <c r="H66" s="9"/>
      <c r="I66" s="10">
        <v>68.655000000000001</v>
      </c>
      <c r="J66" s="17">
        <f t="shared" si="0"/>
        <v>6.8654999999999999</v>
      </c>
      <c r="K66" s="10">
        <v>68.356999999999999</v>
      </c>
      <c r="L66" s="10">
        <f t="shared" si="1"/>
        <v>13.6714</v>
      </c>
      <c r="M66" s="12">
        <v>0</v>
      </c>
      <c r="N66" s="12">
        <v>0</v>
      </c>
      <c r="O66" s="13" t="s">
        <v>188</v>
      </c>
      <c r="P66" s="14">
        <f t="shared" si="2"/>
        <v>26.132000000000001</v>
      </c>
      <c r="Q66" s="14">
        <f t="shared" si="3"/>
        <v>26.132000000000001</v>
      </c>
      <c r="R66" s="12">
        <v>0</v>
      </c>
      <c r="S66" s="15">
        <f t="shared" si="4"/>
        <v>46.668900000000001</v>
      </c>
    </row>
    <row r="67" spans="1:25" s="16" customFormat="1" ht="24.75">
      <c r="A67" s="8">
        <v>65</v>
      </c>
      <c r="B67" s="9">
        <v>160412</v>
      </c>
      <c r="C67" s="10">
        <v>1222190360</v>
      </c>
      <c r="D67" s="9" t="s">
        <v>325</v>
      </c>
      <c r="E67" s="9" t="s">
        <v>326</v>
      </c>
      <c r="F67" s="9" t="s">
        <v>327</v>
      </c>
      <c r="G67" s="9" t="s">
        <v>39</v>
      </c>
      <c r="H67" s="9"/>
      <c r="I67" s="10"/>
      <c r="J67" s="10">
        <f>I67/10</f>
        <v>0</v>
      </c>
      <c r="K67" s="10" t="s">
        <v>328</v>
      </c>
      <c r="L67" s="10">
        <f>K67/5</f>
        <v>11.82</v>
      </c>
      <c r="M67" s="12">
        <v>0</v>
      </c>
      <c r="N67" s="12">
        <v>35</v>
      </c>
      <c r="O67" s="13">
        <v>0</v>
      </c>
      <c r="P67" s="14">
        <f t="shared" si="2"/>
        <v>0</v>
      </c>
      <c r="Q67" s="14">
        <f t="shared" si="3"/>
        <v>35</v>
      </c>
      <c r="R67" s="12">
        <v>0</v>
      </c>
      <c r="S67" s="15">
        <f t="shared" si="4"/>
        <v>46.82</v>
      </c>
    </row>
    <row r="68" spans="1:25" s="16" customFormat="1" ht="24.75">
      <c r="A68" s="8">
        <v>66</v>
      </c>
      <c r="B68" s="9">
        <v>175267</v>
      </c>
      <c r="C68" s="10">
        <v>1222190370</v>
      </c>
      <c r="D68" s="9" t="s">
        <v>329</v>
      </c>
      <c r="E68" s="9" t="s">
        <v>330</v>
      </c>
      <c r="F68" s="9" t="s">
        <v>209</v>
      </c>
      <c r="G68" s="9" t="s">
        <v>28</v>
      </c>
      <c r="H68" s="9"/>
      <c r="I68" s="10">
        <v>75.034000000000006</v>
      </c>
      <c r="J68" s="10">
        <f>I68/10</f>
        <v>7.503400000000001</v>
      </c>
      <c r="K68" s="10">
        <v>84.332999999999998</v>
      </c>
      <c r="L68" s="10">
        <f>K68/5</f>
        <v>16.866599999999998</v>
      </c>
      <c r="M68" s="12"/>
      <c r="N68" s="12"/>
      <c r="O68" s="13" t="s">
        <v>59</v>
      </c>
      <c r="P68" s="14">
        <f>O68*0.4</f>
        <v>20.8</v>
      </c>
      <c r="Q68" s="14">
        <f>MAX(P68,N68,M68)</f>
        <v>20.8</v>
      </c>
      <c r="R68" s="12"/>
      <c r="S68" s="15">
        <f t="shared" ref="S68:S71" si="5">R68+Q68+L68+J68</f>
        <v>45.17</v>
      </c>
    </row>
    <row r="69" spans="1:25" s="16" customFormat="1" ht="24.75">
      <c r="A69" s="8">
        <v>67</v>
      </c>
      <c r="B69" s="9">
        <v>175952</v>
      </c>
      <c r="C69" s="10">
        <v>1222190379</v>
      </c>
      <c r="D69" s="9" t="s">
        <v>331</v>
      </c>
      <c r="E69" s="9" t="s">
        <v>332</v>
      </c>
      <c r="F69" s="9" t="s">
        <v>333</v>
      </c>
      <c r="G69" s="9" t="s">
        <v>23</v>
      </c>
      <c r="H69" s="9"/>
      <c r="I69" s="10">
        <v>69.713999999999999</v>
      </c>
      <c r="J69" s="10">
        <f>I69/10</f>
        <v>6.9714</v>
      </c>
      <c r="K69" s="10" t="s">
        <v>278</v>
      </c>
      <c r="L69" s="10">
        <f>K69/5</f>
        <v>12.290000000000001</v>
      </c>
      <c r="M69" s="12">
        <v>30</v>
      </c>
      <c r="N69" s="12">
        <v>0</v>
      </c>
      <c r="O69" s="13" t="s">
        <v>334</v>
      </c>
      <c r="P69" s="14">
        <f>O69*0.4</f>
        <v>14.4</v>
      </c>
      <c r="Q69" s="14">
        <f>MAX(P69,N69,M69)</f>
        <v>30</v>
      </c>
      <c r="R69" s="12">
        <v>0</v>
      </c>
      <c r="S69" s="15">
        <f t="shared" si="5"/>
        <v>49.261400000000002</v>
      </c>
    </row>
    <row r="70" spans="1:25" s="16" customFormat="1" ht="24.75">
      <c r="A70" s="8">
        <v>68</v>
      </c>
      <c r="B70" s="2">
        <v>236015</v>
      </c>
      <c r="C70" s="17">
        <v>1222190387</v>
      </c>
      <c r="D70" s="2" t="s">
        <v>335</v>
      </c>
      <c r="E70" s="2" t="s">
        <v>336</v>
      </c>
      <c r="F70" s="2" t="s">
        <v>337</v>
      </c>
      <c r="G70" s="2" t="s">
        <v>140</v>
      </c>
      <c r="H70" s="2"/>
      <c r="I70" s="17" t="s">
        <v>338</v>
      </c>
      <c r="J70" s="10">
        <f>I70/10</f>
        <v>7.617</v>
      </c>
      <c r="K70" s="17" t="s">
        <v>339</v>
      </c>
      <c r="L70" s="10">
        <f>K70/5</f>
        <v>15.290000000000001</v>
      </c>
      <c r="M70" s="18">
        <v>0</v>
      </c>
      <c r="N70" s="18">
        <v>0</v>
      </c>
      <c r="O70" s="13" t="s">
        <v>59</v>
      </c>
      <c r="P70" s="14">
        <f>O70*0.4</f>
        <v>20.8</v>
      </c>
      <c r="Q70" s="14">
        <f>MAX(P70,N70,M70)</f>
        <v>20.8</v>
      </c>
      <c r="R70" s="18">
        <v>0</v>
      </c>
      <c r="S70" s="15">
        <f t="shared" si="5"/>
        <v>43.707000000000001</v>
      </c>
    </row>
    <row r="71" spans="1:25" s="16" customFormat="1" ht="24.75">
      <c r="A71" s="8">
        <v>69</v>
      </c>
      <c r="B71" s="9">
        <v>236023</v>
      </c>
      <c r="C71" s="10">
        <v>1222190388</v>
      </c>
      <c r="D71" s="9" t="s">
        <v>340</v>
      </c>
      <c r="E71" s="9" t="s">
        <v>341</v>
      </c>
      <c r="F71" s="9" t="s">
        <v>200</v>
      </c>
      <c r="G71" s="9" t="s">
        <v>39</v>
      </c>
      <c r="H71" s="9"/>
      <c r="I71" s="10" t="s">
        <v>342</v>
      </c>
      <c r="J71" s="17">
        <f>I71/10</f>
        <v>6.0110000000000001</v>
      </c>
      <c r="K71" s="10">
        <v>76.5</v>
      </c>
      <c r="L71" s="10">
        <f>K71/5</f>
        <v>15.3</v>
      </c>
      <c r="M71" s="12"/>
      <c r="N71" s="12"/>
      <c r="O71" s="13" t="s">
        <v>160</v>
      </c>
      <c r="P71" s="14">
        <f>O71*0.4</f>
        <v>21.332000000000001</v>
      </c>
      <c r="Q71" s="14">
        <f>MAX(P71,N71,M71)</f>
        <v>21.332000000000001</v>
      </c>
      <c r="R71" s="12"/>
      <c r="S71" s="15">
        <f t="shared" si="5"/>
        <v>42.643000000000008</v>
      </c>
    </row>
    <row r="73" spans="1:25" s="54" customFormat="1" ht="118.5" customHeight="1">
      <c r="A73" s="67" t="s">
        <v>1229</v>
      </c>
      <c r="B73" s="68"/>
      <c r="C73" s="68"/>
      <c r="D73" s="68"/>
      <c r="E73" s="68"/>
      <c r="F73" s="68"/>
      <c r="G73" s="68"/>
      <c r="H73" s="68"/>
      <c r="I73" s="68"/>
      <c r="J73" s="68"/>
      <c r="K73" s="68"/>
      <c r="L73" s="68"/>
      <c r="M73" s="68"/>
      <c r="N73" s="68"/>
      <c r="O73" s="68"/>
      <c r="P73" s="68"/>
      <c r="Q73" s="68"/>
      <c r="R73" s="68"/>
      <c r="S73" s="68"/>
      <c r="T73" s="55"/>
      <c r="U73" s="55"/>
      <c r="V73" s="55"/>
      <c r="W73" s="55"/>
      <c r="X73" s="55"/>
      <c r="Y73" s="55"/>
    </row>
    <row r="74" spans="1:25" s="54" customFormat="1" ht="23.25" customHeight="1">
      <c r="A74" s="69" t="s">
        <v>1203</v>
      </c>
      <c r="B74" s="70"/>
      <c r="C74" s="70"/>
      <c r="D74" s="70"/>
      <c r="E74" s="70"/>
      <c r="F74" s="70"/>
      <c r="G74" s="70"/>
      <c r="H74" s="70"/>
      <c r="I74" s="70"/>
      <c r="J74" s="70"/>
      <c r="K74" s="70"/>
      <c r="L74" s="70"/>
      <c r="M74" s="70"/>
      <c r="N74" s="70"/>
      <c r="O74" s="70"/>
      <c r="P74" s="70"/>
      <c r="Q74" s="70"/>
      <c r="R74" s="70"/>
      <c r="S74" s="70"/>
      <c r="T74" s="56"/>
      <c r="U74" s="56"/>
      <c r="V74" s="56"/>
      <c r="W74" s="56"/>
      <c r="X74" s="56"/>
      <c r="Y74" s="56"/>
    </row>
  </sheetData>
  <mergeCells count="3">
    <mergeCell ref="A1:S1"/>
    <mergeCell ref="A73:S73"/>
    <mergeCell ref="A74:S74"/>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dimension ref="A1:Y11"/>
  <sheetViews>
    <sheetView view="pageBreakPreview" zoomScale="60" workbookViewId="0">
      <selection activeCell="A10" sqref="A10:T10"/>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4.42578125" customWidth="1"/>
    <col min="14" max="14" width="5" customWidth="1"/>
    <col min="15" max="15" width="3.7109375" customWidth="1"/>
    <col min="16" max="16" width="5.28515625" customWidth="1"/>
    <col min="17" max="17" width="4.42578125" customWidth="1"/>
    <col min="18" max="18" width="4.140625" customWidth="1"/>
    <col min="19" max="19" width="7.28515625" customWidth="1"/>
    <col min="20" max="20" width="5.5703125" customWidth="1"/>
  </cols>
  <sheetData>
    <row r="1" spans="1:25" s="54" customFormat="1" ht="45.75" customHeight="1">
      <c r="A1" s="66" t="s">
        <v>1218</v>
      </c>
      <c r="B1" s="66"/>
      <c r="C1" s="66"/>
      <c r="D1" s="66"/>
      <c r="E1" s="66"/>
      <c r="F1" s="66"/>
      <c r="G1" s="66"/>
      <c r="H1" s="66"/>
      <c r="I1" s="66"/>
      <c r="J1" s="66"/>
      <c r="K1" s="66"/>
      <c r="L1" s="66"/>
      <c r="M1" s="66"/>
      <c r="N1" s="66"/>
      <c r="O1" s="66"/>
      <c r="P1" s="66"/>
      <c r="Q1" s="66"/>
      <c r="R1" s="66"/>
      <c r="S1" s="66"/>
      <c r="T1" s="66"/>
    </row>
    <row r="2" spans="1:25" s="1" customFormat="1" ht="63" customHeight="1">
      <c r="A2" s="3" t="s">
        <v>0</v>
      </c>
      <c r="B2" s="4" t="s">
        <v>1</v>
      </c>
      <c r="C2" s="5" t="s">
        <v>2</v>
      </c>
      <c r="D2" s="4" t="s">
        <v>3</v>
      </c>
      <c r="E2" s="4" t="s">
        <v>4</v>
      </c>
      <c r="F2" s="4" t="s">
        <v>5</v>
      </c>
      <c r="G2" s="4" t="s">
        <v>6</v>
      </c>
      <c r="H2" s="4" t="s">
        <v>7</v>
      </c>
      <c r="I2" s="5" t="s">
        <v>8</v>
      </c>
      <c r="J2" s="5" t="s">
        <v>9</v>
      </c>
      <c r="K2" s="5" t="s">
        <v>10</v>
      </c>
      <c r="L2" s="5" t="s">
        <v>11</v>
      </c>
      <c r="M2" s="6" t="s">
        <v>12</v>
      </c>
      <c r="N2" s="7" t="s">
        <v>13</v>
      </c>
      <c r="O2" s="6" t="s">
        <v>14</v>
      </c>
      <c r="P2" s="6" t="s">
        <v>15</v>
      </c>
      <c r="Q2" s="6" t="s">
        <v>16</v>
      </c>
      <c r="R2" s="6" t="s">
        <v>17</v>
      </c>
      <c r="S2" s="7" t="s">
        <v>18</v>
      </c>
      <c r="T2" s="3" t="s">
        <v>19</v>
      </c>
    </row>
    <row r="3" spans="1:25" s="16" customFormat="1" ht="24.75">
      <c r="A3" s="8">
        <v>1</v>
      </c>
      <c r="B3" s="9">
        <v>163989</v>
      </c>
      <c r="C3" s="10">
        <v>1222190131</v>
      </c>
      <c r="D3" s="9" t="s">
        <v>137</v>
      </c>
      <c r="E3" s="9" t="s">
        <v>138</v>
      </c>
      <c r="F3" s="9" t="s">
        <v>139</v>
      </c>
      <c r="G3" s="9" t="s">
        <v>140</v>
      </c>
      <c r="H3" s="9"/>
      <c r="I3" s="10" t="s">
        <v>141</v>
      </c>
      <c r="J3" s="10">
        <f t="shared" ref="J3:J8" si="0">I3/10</f>
        <v>6.5900000000000007</v>
      </c>
      <c r="K3" s="10" t="s">
        <v>142</v>
      </c>
      <c r="L3" s="10">
        <f t="shared" ref="L3:L8" si="1">K3/5</f>
        <v>13.821999999999999</v>
      </c>
      <c r="M3" s="12">
        <v>5</v>
      </c>
      <c r="N3" s="12">
        <v>0</v>
      </c>
      <c r="O3" s="12">
        <v>35</v>
      </c>
      <c r="P3" s="13">
        <v>0</v>
      </c>
      <c r="Q3" s="14">
        <f t="shared" ref="Q3:Q8" si="2">P3*0.4</f>
        <v>0</v>
      </c>
      <c r="R3" s="14">
        <f t="shared" ref="R3:R8" si="3">MAX(Q3,O3,N3)</f>
        <v>35</v>
      </c>
      <c r="S3" s="12">
        <v>0</v>
      </c>
      <c r="T3" s="15">
        <f t="shared" ref="T3:T8" si="4">J3+L3+M3+R3+S3</f>
        <v>60.411999999999999</v>
      </c>
    </row>
    <row r="4" spans="1:25" s="16" customFormat="1" ht="24.75">
      <c r="A4" s="8">
        <v>2</v>
      </c>
      <c r="B4" s="9">
        <v>162261</v>
      </c>
      <c r="C4" s="10">
        <v>1222190232</v>
      </c>
      <c r="D4" s="9" t="s">
        <v>189</v>
      </c>
      <c r="E4" s="9" t="s">
        <v>194</v>
      </c>
      <c r="F4" s="9" t="s">
        <v>195</v>
      </c>
      <c r="G4" s="9" t="s">
        <v>140</v>
      </c>
      <c r="H4" s="9"/>
      <c r="I4" s="10" t="s">
        <v>196</v>
      </c>
      <c r="J4" s="10">
        <f t="shared" si="0"/>
        <v>6.7170000000000005</v>
      </c>
      <c r="K4" s="10">
        <v>61.866</v>
      </c>
      <c r="L4" s="10">
        <f t="shared" si="1"/>
        <v>12.373200000000001</v>
      </c>
      <c r="M4" s="12">
        <v>5</v>
      </c>
      <c r="N4" s="12"/>
      <c r="O4" s="12"/>
      <c r="P4" s="13" t="s">
        <v>197</v>
      </c>
      <c r="Q4" s="14">
        <f t="shared" si="2"/>
        <v>28.8</v>
      </c>
      <c r="R4" s="14">
        <f t="shared" si="3"/>
        <v>28.8</v>
      </c>
      <c r="S4" s="12"/>
      <c r="T4" s="15">
        <f t="shared" si="4"/>
        <v>52.890200000000007</v>
      </c>
    </row>
    <row r="5" spans="1:25" s="16" customFormat="1" ht="24.75">
      <c r="A5" s="8">
        <v>3</v>
      </c>
      <c r="B5" s="2">
        <v>163880</v>
      </c>
      <c r="C5" s="17">
        <v>1222190252</v>
      </c>
      <c r="D5" s="2" t="s">
        <v>208</v>
      </c>
      <c r="E5" s="2" t="s">
        <v>138</v>
      </c>
      <c r="F5" s="2" t="s">
        <v>209</v>
      </c>
      <c r="G5" s="2" t="s">
        <v>140</v>
      </c>
      <c r="H5" s="2"/>
      <c r="I5" s="17">
        <v>65.793000000000006</v>
      </c>
      <c r="J5" s="10">
        <f t="shared" si="0"/>
        <v>6.5793000000000008</v>
      </c>
      <c r="K5" s="17" t="s">
        <v>210</v>
      </c>
      <c r="L5" s="10">
        <f t="shared" si="1"/>
        <v>14.372</v>
      </c>
      <c r="M5" s="12">
        <v>5</v>
      </c>
      <c r="N5" s="18">
        <v>0</v>
      </c>
      <c r="O5" s="18">
        <v>0</v>
      </c>
      <c r="P5" s="13" t="s">
        <v>211</v>
      </c>
      <c r="Q5" s="14">
        <f t="shared" si="2"/>
        <v>31.468000000000004</v>
      </c>
      <c r="R5" s="14">
        <f t="shared" si="3"/>
        <v>31.468000000000004</v>
      </c>
      <c r="S5" s="18">
        <v>0</v>
      </c>
      <c r="T5" s="15">
        <f t="shared" si="4"/>
        <v>57.419300000000007</v>
      </c>
    </row>
    <row r="6" spans="1:25" s="16" customFormat="1" ht="24.75">
      <c r="A6" s="8">
        <v>4</v>
      </c>
      <c r="B6" s="9">
        <v>160357</v>
      </c>
      <c r="C6" s="10">
        <v>1222190285</v>
      </c>
      <c r="D6" s="9" t="s">
        <v>243</v>
      </c>
      <c r="E6" s="9" t="s">
        <v>244</v>
      </c>
      <c r="F6" s="9" t="s">
        <v>120</v>
      </c>
      <c r="G6" s="9" t="s">
        <v>140</v>
      </c>
      <c r="H6" s="9"/>
      <c r="I6" s="10" t="s">
        <v>245</v>
      </c>
      <c r="J6" s="10">
        <f t="shared" si="0"/>
        <v>7.2849999999999993</v>
      </c>
      <c r="K6" s="10" t="s">
        <v>246</v>
      </c>
      <c r="L6" s="10">
        <f t="shared" si="1"/>
        <v>13.644</v>
      </c>
      <c r="M6" s="12">
        <v>5</v>
      </c>
      <c r="N6" s="12">
        <v>0</v>
      </c>
      <c r="O6" s="12">
        <v>0</v>
      </c>
      <c r="P6" s="13" t="s">
        <v>160</v>
      </c>
      <c r="Q6" s="14">
        <f t="shared" si="2"/>
        <v>21.332000000000001</v>
      </c>
      <c r="R6" s="14">
        <f t="shared" si="3"/>
        <v>21.332000000000001</v>
      </c>
      <c r="S6" s="12">
        <v>0</v>
      </c>
      <c r="T6" s="15">
        <f t="shared" si="4"/>
        <v>47.260999999999996</v>
      </c>
    </row>
    <row r="7" spans="1:25" s="16" customFormat="1" ht="36.75">
      <c r="A7" s="8">
        <v>5</v>
      </c>
      <c r="B7" s="9">
        <v>160230</v>
      </c>
      <c r="C7" s="10">
        <v>1222190329</v>
      </c>
      <c r="D7" s="9" t="s">
        <v>280</v>
      </c>
      <c r="E7" s="9" t="s">
        <v>281</v>
      </c>
      <c r="F7" s="9" t="s">
        <v>282</v>
      </c>
      <c r="G7" s="9" t="s">
        <v>140</v>
      </c>
      <c r="H7" s="9"/>
      <c r="I7" s="10" t="s">
        <v>283</v>
      </c>
      <c r="J7" s="10">
        <f t="shared" si="0"/>
        <v>7.7730000000000006</v>
      </c>
      <c r="K7" s="10" t="s">
        <v>284</v>
      </c>
      <c r="L7" s="10">
        <f t="shared" si="1"/>
        <v>14.532</v>
      </c>
      <c r="M7" s="12">
        <v>5</v>
      </c>
      <c r="N7" s="12">
        <v>0</v>
      </c>
      <c r="O7" s="12">
        <v>35</v>
      </c>
      <c r="P7" s="13">
        <v>0</v>
      </c>
      <c r="Q7" s="14">
        <f t="shared" si="2"/>
        <v>0</v>
      </c>
      <c r="R7" s="14">
        <f t="shared" si="3"/>
        <v>35</v>
      </c>
      <c r="S7" s="12">
        <v>0</v>
      </c>
      <c r="T7" s="15">
        <f t="shared" si="4"/>
        <v>62.305</v>
      </c>
    </row>
    <row r="8" spans="1:25" s="16" customFormat="1" ht="24.75">
      <c r="A8" s="8">
        <v>6</v>
      </c>
      <c r="B8" s="2">
        <v>236015</v>
      </c>
      <c r="C8" s="17">
        <v>1222190387</v>
      </c>
      <c r="D8" s="2" t="s">
        <v>335</v>
      </c>
      <c r="E8" s="2" t="s">
        <v>336</v>
      </c>
      <c r="F8" s="2" t="s">
        <v>337</v>
      </c>
      <c r="G8" s="2" t="s">
        <v>140</v>
      </c>
      <c r="H8" s="2"/>
      <c r="I8" s="17" t="s">
        <v>338</v>
      </c>
      <c r="J8" s="10">
        <f t="shared" si="0"/>
        <v>7.617</v>
      </c>
      <c r="K8" s="17" t="s">
        <v>339</v>
      </c>
      <c r="L8" s="10">
        <f t="shared" si="1"/>
        <v>15.290000000000001</v>
      </c>
      <c r="M8" s="12">
        <v>5</v>
      </c>
      <c r="N8" s="18">
        <v>0</v>
      </c>
      <c r="O8" s="18">
        <v>0</v>
      </c>
      <c r="P8" s="13" t="s">
        <v>59</v>
      </c>
      <c r="Q8" s="14">
        <f t="shared" si="2"/>
        <v>20.8</v>
      </c>
      <c r="R8" s="14">
        <f t="shared" si="3"/>
        <v>20.8</v>
      </c>
      <c r="S8" s="18">
        <v>0</v>
      </c>
      <c r="T8" s="15">
        <f t="shared" si="4"/>
        <v>48.707000000000001</v>
      </c>
    </row>
    <row r="10" spans="1:25" s="54" customFormat="1" ht="118.5" customHeight="1">
      <c r="A10" s="67" t="s">
        <v>1229</v>
      </c>
      <c r="B10" s="68"/>
      <c r="C10" s="68"/>
      <c r="D10" s="68"/>
      <c r="E10" s="68"/>
      <c r="F10" s="68"/>
      <c r="G10" s="68"/>
      <c r="H10" s="68"/>
      <c r="I10" s="68"/>
      <c r="J10" s="68"/>
      <c r="K10" s="68"/>
      <c r="L10" s="68"/>
      <c r="M10" s="68"/>
      <c r="N10" s="68"/>
      <c r="O10" s="68"/>
      <c r="P10" s="68"/>
      <c r="Q10" s="68"/>
      <c r="R10" s="68"/>
      <c r="S10" s="68"/>
      <c r="T10" s="68"/>
      <c r="U10" s="55"/>
      <c r="V10" s="55"/>
      <c r="W10" s="55"/>
      <c r="X10" s="55"/>
      <c r="Y10" s="55"/>
    </row>
    <row r="11" spans="1:25" s="54" customFormat="1" ht="23.25" customHeight="1">
      <c r="A11" s="69" t="s">
        <v>1203</v>
      </c>
      <c r="B11" s="70"/>
      <c r="C11" s="70"/>
      <c r="D11" s="70"/>
      <c r="E11" s="70"/>
      <c r="F11" s="70"/>
      <c r="G11" s="70"/>
      <c r="H11" s="70"/>
      <c r="I11" s="70"/>
      <c r="J11" s="70"/>
      <c r="K11" s="70"/>
      <c r="L11" s="70"/>
      <c r="M11" s="70"/>
      <c r="N11" s="70"/>
      <c r="O11" s="70"/>
      <c r="P11" s="70"/>
      <c r="Q11" s="70"/>
      <c r="R11" s="70"/>
      <c r="S11" s="70"/>
      <c r="T11" s="70"/>
      <c r="U11" s="56"/>
      <c r="V11" s="56"/>
      <c r="W11" s="56"/>
      <c r="X11" s="56"/>
      <c r="Y11" s="56"/>
    </row>
  </sheetData>
  <sortState ref="A2:U70">
    <sortCondition ref="G1"/>
  </sortState>
  <mergeCells count="3">
    <mergeCell ref="A1:T1"/>
    <mergeCell ref="A10:T10"/>
    <mergeCell ref="A11:T1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Y13"/>
  <sheetViews>
    <sheetView view="pageBreakPreview" zoomScale="60" workbookViewId="0">
      <selection activeCell="A12" sqref="A12:T12"/>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4.42578125" customWidth="1"/>
    <col min="14" max="14" width="5" customWidth="1"/>
    <col min="15" max="15" width="3.7109375" customWidth="1"/>
    <col min="16" max="16" width="5.28515625" customWidth="1"/>
    <col min="17" max="17" width="4.42578125" customWidth="1"/>
    <col min="18" max="18" width="4.140625" customWidth="1"/>
    <col min="19" max="19" width="7.28515625" customWidth="1"/>
    <col min="20" max="20" width="5.5703125" customWidth="1"/>
  </cols>
  <sheetData>
    <row r="1" spans="1:25" s="54" customFormat="1" ht="45.75" customHeight="1">
      <c r="A1" s="66" t="s">
        <v>1217</v>
      </c>
      <c r="B1" s="66"/>
      <c r="C1" s="66"/>
      <c r="D1" s="66"/>
      <c r="E1" s="66"/>
      <c r="F1" s="66"/>
      <c r="G1" s="66"/>
      <c r="H1" s="66"/>
      <c r="I1" s="66"/>
      <c r="J1" s="66"/>
      <c r="K1" s="66"/>
      <c r="L1" s="66"/>
      <c r="M1" s="66"/>
      <c r="N1" s="66"/>
      <c r="O1" s="66"/>
      <c r="P1" s="66"/>
      <c r="Q1" s="66"/>
      <c r="R1" s="66"/>
      <c r="S1" s="66"/>
      <c r="T1" s="66"/>
    </row>
    <row r="2" spans="1:25" s="1" customFormat="1" ht="63" customHeight="1">
      <c r="A2" s="3" t="s">
        <v>0</v>
      </c>
      <c r="B2" s="4" t="s">
        <v>1</v>
      </c>
      <c r="C2" s="5" t="s">
        <v>2</v>
      </c>
      <c r="D2" s="4" t="s">
        <v>3</v>
      </c>
      <c r="E2" s="4" t="s">
        <v>4</v>
      </c>
      <c r="F2" s="4" t="s">
        <v>5</v>
      </c>
      <c r="G2" s="4" t="s">
        <v>6</v>
      </c>
      <c r="H2" s="4" t="s">
        <v>7</v>
      </c>
      <c r="I2" s="5" t="s">
        <v>8</v>
      </c>
      <c r="J2" s="5" t="s">
        <v>9</v>
      </c>
      <c r="K2" s="5" t="s">
        <v>10</v>
      </c>
      <c r="L2" s="5" t="s">
        <v>11</v>
      </c>
      <c r="M2" s="6" t="s">
        <v>12</v>
      </c>
      <c r="N2" s="7" t="s">
        <v>13</v>
      </c>
      <c r="O2" s="6" t="s">
        <v>14</v>
      </c>
      <c r="P2" s="6" t="s">
        <v>15</v>
      </c>
      <c r="Q2" s="6" t="s">
        <v>16</v>
      </c>
      <c r="R2" s="6" t="s">
        <v>17</v>
      </c>
      <c r="S2" s="7" t="s">
        <v>18</v>
      </c>
      <c r="T2" s="3" t="s">
        <v>19</v>
      </c>
    </row>
    <row r="3" spans="1:25" s="16" customFormat="1" ht="24.75">
      <c r="A3" s="8">
        <v>1</v>
      </c>
      <c r="B3" s="2">
        <v>159878</v>
      </c>
      <c r="C3" s="17">
        <v>1222190064</v>
      </c>
      <c r="D3" s="2" t="s">
        <v>87</v>
      </c>
      <c r="E3" s="2" t="s">
        <v>88</v>
      </c>
      <c r="F3" s="2" t="s">
        <v>89</v>
      </c>
      <c r="G3" s="2" t="s">
        <v>90</v>
      </c>
      <c r="H3" s="2"/>
      <c r="I3" s="17" t="s">
        <v>91</v>
      </c>
      <c r="J3" s="17">
        <f t="shared" ref="J3:J10" si="0">I3/10</f>
        <v>7.8549999999999995</v>
      </c>
      <c r="K3" s="17" t="s">
        <v>92</v>
      </c>
      <c r="L3" s="10">
        <f t="shared" ref="L3:L10" si="1">K3/5</f>
        <v>14.8</v>
      </c>
      <c r="M3" s="18"/>
      <c r="N3" s="18"/>
      <c r="O3" s="18"/>
      <c r="P3" s="13" t="s">
        <v>35</v>
      </c>
      <c r="Q3" s="14">
        <f t="shared" ref="Q3:Q10" si="2">P3*0.4</f>
        <v>24.532</v>
      </c>
      <c r="R3" s="14">
        <f t="shared" ref="R3:R10" si="3">MAX(Q3,O3,N3)</f>
        <v>24.532</v>
      </c>
      <c r="S3" s="18"/>
      <c r="T3" s="15">
        <f t="shared" ref="T3:T10" si="4">J3+L3+M3+R3+S3</f>
        <v>47.186999999999998</v>
      </c>
    </row>
    <row r="4" spans="1:25" s="16" customFormat="1" ht="24.75">
      <c r="A4" s="8">
        <v>2</v>
      </c>
      <c r="B4" s="9">
        <v>160928</v>
      </c>
      <c r="C4" s="10">
        <v>1222190089</v>
      </c>
      <c r="D4" s="9" t="s">
        <v>102</v>
      </c>
      <c r="E4" s="9" t="s">
        <v>103</v>
      </c>
      <c r="F4" s="9" t="s">
        <v>104</v>
      </c>
      <c r="G4" s="9" t="s">
        <v>90</v>
      </c>
      <c r="H4" s="9" t="s">
        <v>105</v>
      </c>
      <c r="I4" s="10" t="s">
        <v>106</v>
      </c>
      <c r="J4" s="10">
        <f t="shared" si="0"/>
        <v>8.15</v>
      </c>
      <c r="K4" s="10" t="s">
        <v>107</v>
      </c>
      <c r="L4" s="10">
        <f t="shared" si="1"/>
        <v>11.612</v>
      </c>
      <c r="M4" s="12"/>
      <c r="N4" s="12"/>
      <c r="O4" s="12"/>
      <c r="P4" s="13" t="s">
        <v>54</v>
      </c>
      <c r="Q4" s="14">
        <f t="shared" si="2"/>
        <v>22.400000000000002</v>
      </c>
      <c r="R4" s="14">
        <f t="shared" si="3"/>
        <v>22.400000000000002</v>
      </c>
      <c r="S4" s="12"/>
      <c r="T4" s="15">
        <f t="shared" si="4"/>
        <v>42.162000000000006</v>
      </c>
    </row>
    <row r="5" spans="1:25" s="16" customFormat="1" ht="24.75">
      <c r="A5" s="8">
        <v>3</v>
      </c>
      <c r="B5" s="9">
        <v>163650</v>
      </c>
      <c r="C5" s="10">
        <v>1222190110</v>
      </c>
      <c r="D5" s="9" t="s">
        <v>123</v>
      </c>
      <c r="E5" s="9" t="s">
        <v>124</v>
      </c>
      <c r="F5" s="9" t="s">
        <v>125</v>
      </c>
      <c r="G5" s="9" t="s">
        <v>90</v>
      </c>
      <c r="H5" s="9"/>
      <c r="I5" s="10" t="s">
        <v>126</v>
      </c>
      <c r="J5" s="17">
        <f t="shared" si="0"/>
        <v>6.4659999999999993</v>
      </c>
      <c r="K5" s="10">
        <v>72.05</v>
      </c>
      <c r="L5" s="10">
        <f t="shared" si="1"/>
        <v>14.41</v>
      </c>
      <c r="M5" s="12">
        <v>5</v>
      </c>
      <c r="N5" s="12">
        <v>0</v>
      </c>
      <c r="O5" s="12">
        <v>0</v>
      </c>
      <c r="P5" s="13" t="s">
        <v>35</v>
      </c>
      <c r="Q5" s="14">
        <f t="shared" si="2"/>
        <v>24.532</v>
      </c>
      <c r="R5" s="14">
        <f t="shared" si="3"/>
        <v>24.532</v>
      </c>
      <c r="S5" s="12">
        <v>0</v>
      </c>
      <c r="T5" s="15">
        <f t="shared" si="4"/>
        <v>50.408000000000001</v>
      </c>
    </row>
    <row r="6" spans="1:25" s="16" customFormat="1" ht="36.75">
      <c r="A6" s="8">
        <v>4</v>
      </c>
      <c r="B6" s="9">
        <v>159814</v>
      </c>
      <c r="C6" s="10">
        <v>1222190193</v>
      </c>
      <c r="D6" s="9" t="s">
        <v>170</v>
      </c>
      <c r="E6" s="9" t="s">
        <v>171</v>
      </c>
      <c r="F6" s="9" t="s">
        <v>172</v>
      </c>
      <c r="G6" s="9" t="s">
        <v>90</v>
      </c>
      <c r="H6" s="9"/>
      <c r="I6" s="10">
        <v>56.076000000000001</v>
      </c>
      <c r="J6" s="17">
        <f t="shared" si="0"/>
        <v>5.6075999999999997</v>
      </c>
      <c r="K6" s="10">
        <v>62.356999999999999</v>
      </c>
      <c r="L6" s="10">
        <f t="shared" si="1"/>
        <v>12.471399999999999</v>
      </c>
      <c r="M6" s="12"/>
      <c r="N6" s="12">
        <v>30</v>
      </c>
      <c r="O6" s="12">
        <v>0</v>
      </c>
      <c r="P6" s="13" t="s">
        <v>24</v>
      </c>
      <c r="Q6" s="14">
        <f t="shared" si="2"/>
        <v>10.668000000000001</v>
      </c>
      <c r="R6" s="14">
        <f t="shared" si="3"/>
        <v>30</v>
      </c>
      <c r="S6" s="12">
        <v>0</v>
      </c>
      <c r="T6" s="15">
        <f t="shared" si="4"/>
        <v>48.079000000000001</v>
      </c>
    </row>
    <row r="7" spans="1:25" s="16" customFormat="1">
      <c r="A7" s="8">
        <v>5</v>
      </c>
      <c r="B7" s="9">
        <v>160430</v>
      </c>
      <c r="C7" s="10">
        <v>1222190208</v>
      </c>
      <c r="D7" s="9" t="s">
        <v>177</v>
      </c>
      <c r="E7" s="9" t="s">
        <v>178</v>
      </c>
      <c r="F7" s="9" t="s">
        <v>179</v>
      </c>
      <c r="G7" s="9" t="s">
        <v>90</v>
      </c>
      <c r="H7" s="9"/>
      <c r="I7" s="10" t="s">
        <v>180</v>
      </c>
      <c r="J7" s="17">
        <f t="shared" si="0"/>
        <v>5.62</v>
      </c>
      <c r="K7" s="10">
        <v>69.965625000000003</v>
      </c>
      <c r="L7" s="10">
        <f t="shared" si="1"/>
        <v>13.993125000000001</v>
      </c>
      <c r="M7" s="12">
        <v>0</v>
      </c>
      <c r="N7" s="12">
        <v>0</v>
      </c>
      <c r="O7" s="12">
        <v>35</v>
      </c>
      <c r="P7" s="13">
        <v>0</v>
      </c>
      <c r="Q7" s="14">
        <f t="shared" si="2"/>
        <v>0</v>
      </c>
      <c r="R7" s="14">
        <f t="shared" si="3"/>
        <v>35</v>
      </c>
      <c r="S7" s="12">
        <v>0</v>
      </c>
      <c r="T7" s="15">
        <f t="shared" si="4"/>
        <v>54.613124999999997</v>
      </c>
    </row>
    <row r="8" spans="1:25" s="16" customFormat="1" ht="24.75">
      <c r="A8" s="8">
        <v>6</v>
      </c>
      <c r="B8" s="2">
        <v>162673</v>
      </c>
      <c r="C8" s="17">
        <v>1222190288</v>
      </c>
      <c r="D8" s="2" t="s">
        <v>252</v>
      </c>
      <c r="E8" s="2" t="s">
        <v>253</v>
      </c>
      <c r="F8" s="2" t="s">
        <v>254</v>
      </c>
      <c r="G8" s="2" t="s">
        <v>90</v>
      </c>
      <c r="H8" s="2"/>
      <c r="I8" s="17">
        <v>70.209999999999994</v>
      </c>
      <c r="J8" s="10">
        <f t="shared" si="0"/>
        <v>7.020999999999999</v>
      </c>
      <c r="K8" s="17" t="s">
        <v>255</v>
      </c>
      <c r="L8" s="10">
        <f t="shared" si="1"/>
        <v>11.186</v>
      </c>
      <c r="M8" s="12"/>
      <c r="N8" s="12">
        <v>30</v>
      </c>
      <c r="O8" s="12">
        <v>0</v>
      </c>
      <c r="P8" s="13" t="s">
        <v>232</v>
      </c>
      <c r="Q8" s="14">
        <f t="shared" si="2"/>
        <v>19.731999999999999</v>
      </c>
      <c r="R8" s="14">
        <f t="shared" si="3"/>
        <v>30</v>
      </c>
      <c r="S8" s="18">
        <v>10</v>
      </c>
      <c r="T8" s="15">
        <f t="shared" si="4"/>
        <v>58.207000000000001</v>
      </c>
    </row>
    <row r="9" spans="1:25" s="16" customFormat="1" ht="24.75">
      <c r="A9" s="8">
        <v>7</v>
      </c>
      <c r="B9" s="2">
        <v>159913</v>
      </c>
      <c r="C9" s="17">
        <v>1222190298</v>
      </c>
      <c r="D9" s="2" t="s">
        <v>260</v>
      </c>
      <c r="E9" s="2" t="s">
        <v>261</v>
      </c>
      <c r="F9" s="2" t="s">
        <v>262</v>
      </c>
      <c r="G9" s="2" t="s">
        <v>90</v>
      </c>
      <c r="H9" s="2"/>
      <c r="I9" s="17" t="s">
        <v>263</v>
      </c>
      <c r="J9" s="10">
        <f t="shared" si="0"/>
        <v>7.1879999999999997</v>
      </c>
      <c r="K9" s="17">
        <v>75.5</v>
      </c>
      <c r="L9" s="10">
        <f t="shared" si="1"/>
        <v>15.1</v>
      </c>
      <c r="M9" s="18">
        <v>0</v>
      </c>
      <c r="N9" s="18">
        <v>30</v>
      </c>
      <c r="O9" s="12">
        <v>35</v>
      </c>
      <c r="P9" s="13">
        <v>0</v>
      </c>
      <c r="Q9" s="14">
        <f t="shared" si="2"/>
        <v>0</v>
      </c>
      <c r="R9" s="14">
        <f t="shared" si="3"/>
        <v>35</v>
      </c>
      <c r="S9" s="18">
        <v>0</v>
      </c>
      <c r="T9" s="15">
        <f t="shared" si="4"/>
        <v>57.287999999999997</v>
      </c>
    </row>
    <row r="10" spans="1:25" s="16" customFormat="1" ht="24.75">
      <c r="A10" s="8">
        <v>8</v>
      </c>
      <c r="B10" s="9">
        <v>159439</v>
      </c>
      <c r="C10" s="10">
        <v>1222190342</v>
      </c>
      <c r="D10" s="9" t="s">
        <v>298</v>
      </c>
      <c r="E10" s="9" t="s">
        <v>299</v>
      </c>
      <c r="F10" s="9" t="s">
        <v>300</v>
      </c>
      <c r="G10" s="9" t="s">
        <v>90</v>
      </c>
      <c r="H10" s="9"/>
      <c r="I10" s="10" t="s">
        <v>301</v>
      </c>
      <c r="J10" s="17">
        <f t="shared" si="0"/>
        <v>7.9030000000000005</v>
      </c>
      <c r="K10" s="10" t="s">
        <v>302</v>
      </c>
      <c r="L10" s="10">
        <f t="shared" si="1"/>
        <v>16.86</v>
      </c>
      <c r="M10" s="12">
        <v>0</v>
      </c>
      <c r="N10" s="12">
        <v>30</v>
      </c>
      <c r="O10" s="12">
        <v>35</v>
      </c>
      <c r="P10" s="13">
        <v>0</v>
      </c>
      <c r="Q10" s="14">
        <f t="shared" si="2"/>
        <v>0</v>
      </c>
      <c r="R10" s="14">
        <f t="shared" si="3"/>
        <v>35</v>
      </c>
      <c r="S10" s="12">
        <v>0</v>
      </c>
      <c r="T10" s="15">
        <f t="shared" si="4"/>
        <v>59.762999999999998</v>
      </c>
    </row>
    <row r="12" spans="1:25" s="54" customFormat="1" ht="118.5" customHeight="1">
      <c r="A12" s="67" t="s">
        <v>1229</v>
      </c>
      <c r="B12" s="68"/>
      <c r="C12" s="68"/>
      <c r="D12" s="68"/>
      <c r="E12" s="68"/>
      <c r="F12" s="68"/>
      <c r="G12" s="68"/>
      <c r="H12" s="68"/>
      <c r="I12" s="68"/>
      <c r="J12" s="68"/>
      <c r="K12" s="68"/>
      <c r="L12" s="68"/>
      <c r="M12" s="68"/>
      <c r="N12" s="68"/>
      <c r="O12" s="68"/>
      <c r="P12" s="68"/>
      <c r="Q12" s="68"/>
      <c r="R12" s="68"/>
      <c r="S12" s="68"/>
      <c r="T12" s="68"/>
      <c r="U12" s="55"/>
      <c r="V12" s="55"/>
      <c r="W12" s="55"/>
      <c r="X12" s="55"/>
      <c r="Y12" s="55"/>
    </row>
    <row r="13" spans="1:25" s="54" customFormat="1" ht="23.25" customHeight="1">
      <c r="A13" s="69" t="s">
        <v>1203</v>
      </c>
      <c r="B13" s="70"/>
      <c r="C13" s="70"/>
      <c r="D13" s="70"/>
      <c r="E13" s="70"/>
      <c r="F13" s="70"/>
      <c r="G13" s="70"/>
      <c r="H13" s="70"/>
      <c r="I13" s="70"/>
      <c r="J13" s="70"/>
      <c r="K13" s="70"/>
      <c r="L13" s="70"/>
      <c r="M13" s="70"/>
      <c r="N13" s="70"/>
      <c r="O13" s="70"/>
      <c r="P13" s="70"/>
      <c r="Q13" s="70"/>
      <c r="R13" s="70"/>
      <c r="S13" s="70"/>
      <c r="T13" s="70"/>
      <c r="U13" s="56"/>
      <c r="V13" s="56"/>
      <c r="W13" s="56"/>
      <c r="X13" s="56"/>
      <c r="Y13" s="56"/>
    </row>
  </sheetData>
  <mergeCells count="3">
    <mergeCell ref="A1:T1"/>
    <mergeCell ref="A12:T12"/>
    <mergeCell ref="A13:T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Y15"/>
  <sheetViews>
    <sheetView view="pageBreakPreview" zoomScale="60" workbookViewId="0">
      <selection activeCell="A14" sqref="A14:T14"/>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4.42578125" customWidth="1"/>
    <col min="14" max="14" width="5" customWidth="1"/>
    <col min="15" max="15" width="3.7109375" customWidth="1"/>
    <col min="16" max="16" width="5.28515625" customWidth="1"/>
    <col min="17" max="17" width="4.42578125" customWidth="1"/>
    <col min="18" max="18" width="4.140625" customWidth="1"/>
    <col min="19" max="19" width="7.28515625" customWidth="1"/>
    <col min="20" max="20" width="5.5703125" customWidth="1"/>
  </cols>
  <sheetData>
    <row r="1" spans="1:25" s="54" customFormat="1" ht="45.75" customHeight="1">
      <c r="A1" s="66" t="s">
        <v>1216</v>
      </c>
      <c r="B1" s="66"/>
      <c r="C1" s="66"/>
      <c r="D1" s="66"/>
      <c r="E1" s="66"/>
      <c r="F1" s="66"/>
      <c r="G1" s="66"/>
      <c r="H1" s="66"/>
      <c r="I1" s="66"/>
      <c r="J1" s="66"/>
      <c r="K1" s="66"/>
      <c r="L1" s="66"/>
      <c r="M1" s="66"/>
      <c r="N1" s="66"/>
      <c r="O1" s="66"/>
      <c r="P1" s="66"/>
      <c r="Q1" s="66"/>
      <c r="R1" s="66"/>
      <c r="S1" s="66"/>
      <c r="T1" s="66"/>
    </row>
    <row r="2" spans="1:25" s="1" customFormat="1" ht="63" customHeight="1">
      <c r="A2" s="3" t="s">
        <v>0</v>
      </c>
      <c r="B2" s="4" t="s">
        <v>1</v>
      </c>
      <c r="C2" s="5" t="s">
        <v>2</v>
      </c>
      <c r="D2" s="4" t="s">
        <v>3</v>
      </c>
      <c r="E2" s="4" t="s">
        <v>4</v>
      </c>
      <c r="F2" s="4" t="s">
        <v>5</v>
      </c>
      <c r="G2" s="4" t="s">
        <v>6</v>
      </c>
      <c r="H2" s="4" t="s">
        <v>7</v>
      </c>
      <c r="I2" s="5" t="s">
        <v>8</v>
      </c>
      <c r="J2" s="5" t="s">
        <v>9</v>
      </c>
      <c r="K2" s="5" t="s">
        <v>10</v>
      </c>
      <c r="L2" s="5" t="s">
        <v>11</v>
      </c>
      <c r="M2" s="6" t="s">
        <v>12</v>
      </c>
      <c r="N2" s="7" t="s">
        <v>13</v>
      </c>
      <c r="O2" s="6" t="s">
        <v>14</v>
      </c>
      <c r="P2" s="6" t="s">
        <v>15</v>
      </c>
      <c r="Q2" s="6" t="s">
        <v>16</v>
      </c>
      <c r="R2" s="6" t="s">
        <v>17</v>
      </c>
      <c r="S2" s="7" t="s">
        <v>18</v>
      </c>
      <c r="T2" s="3" t="s">
        <v>19</v>
      </c>
    </row>
    <row r="3" spans="1:25" s="16" customFormat="1" ht="24.75">
      <c r="A3" s="8">
        <v>1</v>
      </c>
      <c r="B3" s="2">
        <v>159763</v>
      </c>
      <c r="C3" s="17">
        <v>1222190010</v>
      </c>
      <c r="D3" s="2" t="s">
        <v>25</v>
      </c>
      <c r="E3" s="2" t="s">
        <v>26</v>
      </c>
      <c r="F3" s="2" t="s">
        <v>27</v>
      </c>
      <c r="G3" s="2" t="s">
        <v>28</v>
      </c>
      <c r="H3" s="2"/>
      <c r="I3" s="17" t="s">
        <v>29</v>
      </c>
      <c r="J3" s="10">
        <f t="shared" ref="J3:J12" si="0">I3/10</f>
        <v>7.4219999999999997</v>
      </c>
      <c r="K3" s="17" t="s">
        <v>30</v>
      </c>
      <c r="L3" s="10">
        <f t="shared" ref="L3:L12" si="1">K3/5</f>
        <v>13.741999999999999</v>
      </c>
      <c r="M3" s="12">
        <v>5</v>
      </c>
      <c r="N3" s="18">
        <v>0</v>
      </c>
      <c r="O3" s="18">
        <v>0</v>
      </c>
      <c r="P3" s="13" t="s">
        <v>31</v>
      </c>
      <c r="Q3" s="14">
        <f t="shared" ref="Q3:Q12" si="2">P3*0.4</f>
        <v>25.6</v>
      </c>
      <c r="R3" s="14">
        <f t="shared" ref="R3:R12" si="3">MAX(Q3,O3,N3)</f>
        <v>25.6</v>
      </c>
      <c r="S3" s="18">
        <v>0</v>
      </c>
      <c r="T3" s="15">
        <f t="shared" ref="T3:T12" si="4">J3+L3+M3+R3+S3</f>
        <v>51.763999999999996</v>
      </c>
    </row>
    <row r="4" spans="1:25" s="16" customFormat="1">
      <c r="A4" s="8">
        <v>2</v>
      </c>
      <c r="B4" s="2">
        <v>163710</v>
      </c>
      <c r="C4" s="17">
        <v>1222190011</v>
      </c>
      <c r="D4" s="2" t="s">
        <v>25</v>
      </c>
      <c r="E4" s="2" t="s">
        <v>32</v>
      </c>
      <c r="F4" s="2" t="s">
        <v>33</v>
      </c>
      <c r="G4" s="2" t="s">
        <v>28</v>
      </c>
      <c r="H4" s="2"/>
      <c r="I4" s="17" t="s">
        <v>34</v>
      </c>
      <c r="J4" s="17">
        <f t="shared" si="0"/>
        <v>5</v>
      </c>
      <c r="K4" s="17">
        <v>61.15</v>
      </c>
      <c r="L4" s="10">
        <f t="shared" si="1"/>
        <v>12.23</v>
      </c>
      <c r="M4" s="18"/>
      <c r="N4" s="18"/>
      <c r="O4" s="18"/>
      <c r="P4" s="13" t="s">
        <v>35</v>
      </c>
      <c r="Q4" s="14">
        <f t="shared" si="2"/>
        <v>24.532</v>
      </c>
      <c r="R4" s="14">
        <f t="shared" si="3"/>
        <v>24.532</v>
      </c>
      <c r="S4" s="18"/>
      <c r="T4" s="15">
        <f t="shared" si="4"/>
        <v>41.762</v>
      </c>
    </row>
    <row r="5" spans="1:25" s="16" customFormat="1">
      <c r="A5" s="8">
        <v>3</v>
      </c>
      <c r="B5" s="9">
        <v>162330</v>
      </c>
      <c r="C5" s="10">
        <v>1222190051</v>
      </c>
      <c r="D5" s="9" t="s">
        <v>55</v>
      </c>
      <c r="E5" s="9" t="s">
        <v>56</v>
      </c>
      <c r="F5" s="9" t="s">
        <v>57</v>
      </c>
      <c r="G5" s="9" t="s">
        <v>28</v>
      </c>
      <c r="H5" s="9"/>
      <c r="I5" s="10">
        <v>57.689</v>
      </c>
      <c r="J5" s="17">
        <f t="shared" si="0"/>
        <v>5.7689000000000004</v>
      </c>
      <c r="K5" s="10" t="s">
        <v>58</v>
      </c>
      <c r="L5" s="10">
        <f t="shared" si="1"/>
        <v>11.92</v>
      </c>
      <c r="M5" s="12">
        <v>5</v>
      </c>
      <c r="N5" s="12">
        <v>30</v>
      </c>
      <c r="O5" s="12">
        <v>35</v>
      </c>
      <c r="P5" s="13" t="s">
        <v>59</v>
      </c>
      <c r="Q5" s="14">
        <f t="shared" si="2"/>
        <v>20.8</v>
      </c>
      <c r="R5" s="14">
        <f t="shared" si="3"/>
        <v>35</v>
      </c>
      <c r="S5" s="12">
        <v>0</v>
      </c>
      <c r="T5" s="15">
        <f t="shared" si="4"/>
        <v>57.688900000000004</v>
      </c>
    </row>
    <row r="6" spans="1:25" s="16" customFormat="1">
      <c r="A6" s="8">
        <v>4</v>
      </c>
      <c r="B6" s="9">
        <v>161782</v>
      </c>
      <c r="C6" s="10">
        <v>1222190146</v>
      </c>
      <c r="D6" s="9" t="s">
        <v>147</v>
      </c>
      <c r="E6" s="9" t="s">
        <v>148</v>
      </c>
      <c r="F6" s="9" t="s">
        <v>149</v>
      </c>
      <c r="G6" s="9" t="s">
        <v>28</v>
      </c>
      <c r="H6" s="9"/>
      <c r="I6" s="10">
        <v>63.689</v>
      </c>
      <c r="J6" s="10">
        <f t="shared" si="0"/>
        <v>6.3689</v>
      </c>
      <c r="K6" s="10" t="s">
        <v>150</v>
      </c>
      <c r="L6" s="10">
        <f t="shared" si="1"/>
        <v>14.13</v>
      </c>
      <c r="M6" s="12">
        <v>5</v>
      </c>
      <c r="N6" s="12">
        <v>30</v>
      </c>
      <c r="O6" s="12">
        <v>0</v>
      </c>
      <c r="P6" s="13" t="s">
        <v>151</v>
      </c>
      <c r="Q6" s="14">
        <f t="shared" si="2"/>
        <v>27.200000000000003</v>
      </c>
      <c r="R6" s="14">
        <f t="shared" si="3"/>
        <v>30</v>
      </c>
      <c r="S6" s="12">
        <v>0</v>
      </c>
      <c r="T6" s="15">
        <f t="shared" si="4"/>
        <v>55.498899999999999</v>
      </c>
    </row>
    <row r="7" spans="1:25" s="16" customFormat="1" ht="24.75">
      <c r="A7" s="8">
        <v>5</v>
      </c>
      <c r="B7" s="2">
        <v>163640</v>
      </c>
      <c r="C7" s="17">
        <v>1222190286</v>
      </c>
      <c r="D7" s="2" t="s">
        <v>247</v>
      </c>
      <c r="E7" s="2" t="s">
        <v>248</v>
      </c>
      <c r="F7" s="2" t="s">
        <v>249</v>
      </c>
      <c r="G7" s="2" t="s">
        <v>28</v>
      </c>
      <c r="H7" s="2"/>
      <c r="I7" s="17" t="s">
        <v>250</v>
      </c>
      <c r="J7" s="17">
        <f t="shared" si="0"/>
        <v>7.3819999999999997</v>
      </c>
      <c r="K7" s="17" t="s">
        <v>251</v>
      </c>
      <c r="L7" s="10">
        <f t="shared" si="1"/>
        <v>15.324000000000002</v>
      </c>
      <c r="M7" s="12">
        <v>5</v>
      </c>
      <c r="N7" s="18">
        <v>0</v>
      </c>
      <c r="O7" s="18">
        <v>0</v>
      </c>
      <c r="P7" s="13" t="s">
        <v>35</v>
      </c>
      <c r="Q7" s="14">
        <f t="shared" si="2"/>
        <v>24.532</v>
      </c>
      <c r="R7" s="14">
        <f t="shared" si="3"/>
        <v>24.532</v>
      </c>
      <c r="S7" s="18">
        <v>0</v>
      </c>
      <c r="T7" s="15">
        <f t="shared" si="4"/>
        <v>52.238</v>
      </c>
    </row>
    <row r="8" spans="1:25" s="16" customFormat="1">
      <c r="A8" s="8">
        <v>6</v>
      </c>
      <c r="B8" s="2">
        <v>163353</v>
      </c>
      <c r="C8" s="17">
        <v>1222190330</v>
      </c>
      <c r="D8" s="2" t="s">
        <v>285</v>
      </c>
      <c r="E8" s="2" t="s">
        <v>286</v>
      </c>
      <c r="F8" s="2" t="s">
        <v>287</v>
      </c>
      <c r="G8" s="2" t="s">
        <v>28</v>
      </c>
      <c r="H8" s="2"/>
      <c r="I8" s="17" t="s">
        <v>288</v>
      </c>
      <c r="J8" s="17">
        <f t="shared" si="0"/>
        <v>6.7549999999999999</v>
      </c>
      <c r="K8" s="17" t="s">
        <v>289</v>
      </c>
      <c r="L8" s="10">
        <f t="shared" si="1"/>
        <v>14.530000000000001</v>
      </c>
      <c r="M8" s="12">
        <v>5</v>
      </c>
      <c r="N8" s="18">
        <v>0</v>
      </c>
      <c r="O8" s="18">
        <v>0</v>
      </c>
      <c r="P8" s="13" t="s">
        <v>82</v>
      </c>
      <c r="Q8" s="14">
        <f t="shared" si="2"/>
        <v>24</v>
      </c>
      <c r="R8" s="14">
        <f t="shared" si="3"/>
        <v>24</v>
      </c>
      <c r="S8" s="18">
        <v>0</v>
      </c>
      <c r="T8" s="15">
        <f t="shared" si="4"/>
        <v>50.284999999999997</v>
      </c>
    </row>
    <row r="9" spans="1:25" s="16" customFormat="1" ht="24.75">
      <c r="A9" s="8">
        <v>7</v>
      </c>
      <c r="B9" s="9">
        <v>162490</v>
      </c>
      <c r="C9" s="10">
        <v>1222190331</v>
      </c>
      <c r="D9" s="9" t="s">
        <v>285</v>
      </c>
      <c r="E9" s="9" t="s">
        <v>290</v>
      </c>
      <c r="F9" s="9" t="s">
        <v>291</v>
      </c>
      <c r="G9" s="9" t="s">
        <v>28</v>
      </c>
      <c r="H9" s="9"/>
      <c r="I9" s="10" t="s">
        <v>292</v>
      </c>
      <c r="J9" s="10">
        <f t="shared" si="0"/>
        <v>7.3650000000000002</v>
      </c>
      <c r="K9" s="10" t="s">
        <v>293</v>
      </c>
      <c r="L9" s="10">
        <f t="shared" si="1"/>
        <v>15.641999999999999</v>
      </c>
      <c r="M9" s="12">
        <v>5</v>
      </c>
      <c r="N9" s="12">
        <v>30</v>
      </c>
      <c r="O9" s="12">
        <v>0</v>
      </c>
      <c r="P9" s="13" t="s">
        <v>31</v>
      </c>
      <c r="Q9" s="14">
        <f t="shared" si="2"/>
        <v>25.6</v>
      </c>
      <c r="R9" s="14">
        <f t="shared" si="3"/>
        <v>30</v>
      </c>
      <c r="S9" s="12">
        <v>0</v>
      </c>
      <c r="T9" s="15">
        <f t="shared" si="4"/>
        <v>58.006999999999998</v>
      </c>
    </row>
    <row r="10" spans="1:25" s="16" customFormat="1" ht="24.75">
      <c r="A10" s="8">
        <v>8</v>
      </c>
      <c r="B10" s="2">
        <v>175739</v>
      </c>
      <c r="C10" s="17">
        <v>1222190348</v>
      </c>
      <c r="D10" s="2" t="s">
        <v>313</v>
      </c>
      <c r="E10" s="2" t="s">
        <v>314</v>
      </c>
      <c r="F10" s="2" t="s">
        <v>315</v>
      </c>
      <c r="G10" s="2" t="s">
        <v>28</v>
      </c>
      <c r="H10" s="2"/>
      <c r="I10" s="17" t="s">
        <v>316</v>
      </c>
      <c r="J10" s="17">
        <f t="shared" si="0"/>
        <v>8.0599999999999987</v>
      </c>
      <c r="K10" s="17" t="s">
        <v>317</v>
      </c>
      <c r="L10" s="10">
        <f t="shared" si="1"/>
        <v>15.708000000000002</v>
      </c>
      <c r="M10" s="18"/>
      <c r="N10" s="18"/>
      <c r="O10" s="18"/>
      <c r="P10" s="13" t="s">
        <v>35</v>
      </c>
      <c r="Q10" s="14">
        <f t="shared" si="2"/>
        <v>24.532</v>
      </c>
      <c r="R10" s="14">
        <f t="shared" si="3"/>
        <v>24.532</v>
      </c>
      <c r="S10" s="18"/>
      <c r="T10" s="15">
        <f t="shared" si="4"/>
        <v>48.3</v>
      </c>
    </row>
    <row r="11" spans="1:25" s="16" customFormat="1" ht="24.75">
      <c r="A11" s="8">
        <v>9</v>
      </c>
      <c r="B11" s="2">
        <v>163161</v>
      </c>
      <c r="C11" s="17">
        <v>1222190351</v>
      </c>
      <c r="D11" s="2" t="s">
        <v>318</v>
      </c>
      <c r="E11" s="2" t="s">
        <v>319</v>
      </c>
      <c r="F11" s="2" t="s">
        <v>320</v>
      </c>
      <c r="G11" s="2" t="s">
        <v>28</v>
      </c>
      <c r="H11" s="2"/>
      <c r="I11" s="17">
        <v>76.379000000000005</v>
      </c>
      <c r="J11" s="10">
        <f t="shared" si="0"/>
        <v>7.6379000000000001</v>
      </c>
      <c r="K11" s="17">
        <v>66.488</v>
      </c>
      <c r="L11" s="10">
        <f t="shared" si="1"/>
        <v>13.297599999999999</v>
      </c>
      <c r="M11" s="12">
        <v>5</v>
      </c>
      <c r="N11" s="18">
        <v>0</v>
      </c>
      <c r="O11" s="18">
        <v>0</v>
      </c>
      <c r="P11" s="13" t="s">
        <v>321</v>
      </c>
      <c r="Q11" s="14">
        <f t="shared" si="2"/>
        <v>25.068000000000001</v>
      </c>
      <c r="R11" s="14">
        <f t="shared" si="3"/>
        <v>25.068000000000001</v>
      </c>
      <c r="S11" s="18">
        <v>0</v>
      </c>
      <c r="T11" s="15">
        <f t="shared" si="4"/>
        <v>51.003500000000003</v>
      </c>
    </row>
    <row r="12" spans="1:25" s="16" customFormat="1" ht="24.75">
      <c r="A12" s="8">
        <v>10</v>
      </c>
      <c r="B12" s="9">
        <v>175267</v>
      </c>
      <c r="C12" s="10">
        <v>1222190370</v>
      </c>
      <c r="D12" s="9" t="s">
        <v>329</v>
      </c>
      <c r="E12" s="9" t="s">
        <v>330</v>
      </c>
      <c r="F12" s="9" t="s">
        <v>209</v>
      </c>
      <c r="G12" s="9" t="s">
        <v>28</v>
      </c>
      <c r="H12" s="9"/>
      <c r="I12" s="10">
        <v>75.034000000000006</v>
      </c>
      <c r="J12" s="10">
        <f t="shared" si="0"/>
        <v>7.503400000000001</v>
      </c>
      <c r="K12" s="10">
        <v>84.332999999999998</v>
      </c>
      <c r="L12" s="10">
        <f t="shared" si="1"/>
        <v>16.866599999999998</v>
      </c>
      <c r="M12" s="12"/>
      <c r="N12" s="12"/>
      <c r="O12" s="12"/>
      <c r="P12" s="13" t="s">
        <v>59</v>
      </c>
      <c r="Q12" s="14">
        <f t="shared" si="2"/>
        <v>20.8</v>
      </c>
      <c r="R12" s="14">
        <f t="shared" si="3"/>
        <v>20.8</v>
      </c>
      <c r="S12" s="12"/>
      <c r="T12" s="15">
        <f t="shared" si="4"/>
        <v>45.17</v>
      </c>
    </row>
    <row r="14" spans="1:25" s="54" customFormat="1" ht="118.5" customHeight="1">
      <c r="A14" s="67" t="s">
        <v>1229</v>
      </c>
      <c r="B14" s="68"/>
      <c r="C14" s="68"/>
      <c r="D14" s="68"/>
      <c r="E14" s="68"/>
      <c r="F14" s="68"/>
      <c r="G14" s="68"/>
      <c r="H14" s="68"/>
      <c r="I14" s="68"/>
      <c r="J14" s="68"/>
      <c r="K14" s="68"/>
      <c r="L14" s="68"/>
      <c r="M14" s="68"/>
      <c r="N14" s="68"/>
      <c r="O14" s="68"/>
      <c r="P14" s="68"/>
      <c r="Q14" s="68"/>
      <c r="R14" s="68"/>
      <c r="S14" s="68"/>
      <c r="T14" s="68"/>
      <c r="U14" s="55"/>
      <c r="V14" s="55"/>
      <c r="W14" s="55"/>
      <c r="X14" s="55"/>
      <c r="Y14" s="55"/>
    </row>
    <row r="15" spans="1:25" s="54" customFormat="1" ht="23.25" customHeight="1">
      <c r="A15" s="69" t="s">
        <v>1203</v>
      </c>
      <c r="B15" s="70"/>
      <c r="C15" s="70"/>
      <c r="D15" s="70"/>
      <c r="E15" s="70"/>
      <c r="F15" s="70"/>
      <c r="G15" s="70"/>
      <c r="H15" s="70"/>
      <c r="I15" s="70"/>
      <c r="J15" s="70"/>
      <c r="K15" s="70"/>
      <c r="L15" s="70"/>
      <c r="M15" s="70"/>
      <c r="N15" s="70"/>
      <c r="O15" s="70"/>
      <c r="P15" s="70"/>
      <c r="Q15" s="70"/>
      <c r="R15" s="70"/>
      <c r="S15" s="70"/>
      <c r="T15" s="70"/>
      <c r="U15" s="56"/>
      <c r="V15" s="56"/>
      <c r="W15" s="56"/>
      <c r="X15" s="56"/>
      <c r="Y15" s="56"/>
    </row>
  </sheetData>
  <mergeCells count="3">
    <mergeCell ref="A1:T1"/>
    <mergeCell ref="A14:T14"/>
    <mergeCell ref="A15:T15"/>
  </mergeCells>
  <pageMargins left="0.7" right="0.7" top="0.75" bottom="0.75" header="0.3" footer="0.3"/>
  <pageSetup scale="96" orientation="landscape" r:id="rId1"/>
</worksheet>
</file>

<file path=xl/worksheets/sheet6.xml><?xml version="1.0" encoding="utf-8"?>
<worksheet xmlns="http://schemas.openxmlformats.org/spreadsheetml/2006/main" xmlns:r="http://schemas.openxmlformats.org/officeDocument/2006/relationships">
  <dimension ref="A1:Y15"/>
  <sheetViews>
    <sheetView topLeftCell="A4" workbookViewId="0">
      <selection activeCell="A14" sqref="A14:T14"/>
    </sheetView>
  </sheetViews>
  <sheetFormatPr defaultRowHeight="15"/>
  <cols>
    <col min="1" max="1" width="3.7109375" customWidth="1"/>
    <col min="2" max="2" width="6.42578125" customWidth="1"/>
    <col min="3" max="3" width="10.5703125" customWidth="1"/>
    <col min="4" max="4" width="8.7109375" customWidth="1"/>
    <col min="7" max="7" width="4.85546875" customWidth="1"/>
    <col min="8" max="8" width="4.28515625" customWidth="1"/>
    <col min="9" max="9" width="6.140625" customWidth="1"/>
    <col min="10" max="10" width="6.42578125" customWidth="1"/>
    <col min="11" max="11" width="6.140625" customWidth="1"/>
    <col min="12" max="12" width="6.5703125" customWidth="1"/>
    <col min="13" max="13" width="4.42578125" customWidth="1"/>
    <col min="14" max="14" width="5" customWidth="1"/>
    <col min="15" max="15" width="3.7109375" customWidth="1"/>
    <col min="16" max="16" width="5.28515625" customWidth="1"/>
    <col min="17" max="17" width="4.42578125" customWidth="1"/>
    <col min="18" max="18" width="4.140625" customWidth="1"/>
    <col min="19" max="19" width="7.28515625" customWidth="1"/>
    <col min="20" max="20" width="5.5703125" customWidth="1"/>
  </cols>
  <sheetData>
    <row r="1" spans="1:25" s="54" customFormat="1" ht="45.75" customHeight="1">
      <c r="A1" s="66" t="s">
        <v>1215</v>
      </c>
      <c r="B1" s="66"/>
      <c r="C1" s="66"/>
      <c r="D1" s="66"/>
      <c r="E1" s="66"/>
      <c r="F1" s="66"/>
      <c r="G1" s="66"/>
      <c r="H1" s="66"/>
      <c r="I1" s="66"/>
      <c r="J1" s="66"/>
      <c r="K1" s="66"/>
      <c r="L1" s="66"/>
      <c r="M1" s="66"/>
      <c r="N1" s="66"/>
      <c r="O1" s="66"/>
      <c r="P1" s="66"/>
      <c r="Q1" s="66"/>
      <c r="R1" s="66"/>
      <c r="S1" s="66"/>
      <c r="T1" s="66"/>
    </row>
    <row r="2" spans="1:25" s="1" customFormat="1" ht="63" customHeight="1">
      <c r="A2" s="3" t="s">
        <v>0</v>
      </c>
      <c r="B2" s="4" t="s">
        <v>1</v>
      </c>
      <c r="C2" s="5" t="s">
        <v>2</v>
      </c>
      <c r="D2" s="4" t="s">
        <v>3</v>
      </c>
      <c r="E2" s="4" t="s">
        <v>4</v>
      </c>
      <c r="F2" s="4" t="s">
        <v>5</v>
      </c>
      <c r="G2" s="4" t="s">
        <v>6</v>
      </c>
      <c r="H2" s="4" t="s">
        <v>7</v>
      </c>
      <c r="I2" s="5" t="s">
        <v>8</v>
      </c>
      <c r="J2" s="5" t="s">
        <v>9</v>
      </c>
      <c r="K2" s="5" t="s">
        <v>10</v>
      </c>
      <c r="L2" s="5" t="s">
        <v>11</v>
      </c>
      <c r="M2" s="6" t="s">
        <v>12</v>
      </c>
      <c r="N2" s="7" t="s">
        <v>13</v>
      </c>
      <c r="O2" s="6" t="s">
        <v>14</v>
      </c>
      <c r="P2" s="6" t="s">
        <v>15</v>
      </c>
      <c r="Q2" s="6" t="s">
        <v>16</v>
      </c>
      <c r="R2" s="6" t="s">
        <v>17</v>
      </c>
      <c r="S2" s="7" t="s">
        <v>18</v>
      </c>
      <c r="T2" s="3" t="s">
        <v>19</v>
      </c>
    </row>
    <row r="3" spans="1:25" s="16" customFormat="1" ht="24.75">
      <c r="A3" s="8">
        <v>1</v>
      </c>
      <c r="B3" s="9">
        <v>160774</v>
      </c>
      <c r="C3" s="10">
        <v>1222190003</v>
      </c>
      <c r="D3" s="9" t="s">
        <v>20</v>
      </c>
      <c r="E3" s="9" t="s">
        <v>21</v>
      </c>
      <c r="F3" s="9" t="s">
        <v>22</v>
      </c>
      <c r="G3" s="9" t="s">
        <v>23</v>
      </c>
      <c r="H3" s="9"/>
      <c r="I3" s="11">
        <v>53.8</v>
      </c>
      <c r="J3" s="10">
        <f t="shared" ref="J3:J12" si="0">I3/10</f>
        <v>5.38</v>
      </c>
      <c r="K3" s="11">
        <v>59.3</v>
      </c>
      <c r="L3" s="10">
        <f t="shared" ref="L3:L12" si="1">K3/5</f>
        <v>11.86</v>
      </c>
      <c r="M3" s="12">
        <v>5</v>
      </c>
      <c r="N3" s="12">
        <v>30</v>
      </c>
      <c r="O3" s="12">
        <v>35</v>
      </c>
      <c r="P3" s="13" t="s">
        <v>24</v>
      </c>
      <c r="Q3" s="14">
        <f t="shared" ref="Q3:Q12" si="2">P3*0.4</f>
        <v>10.668000000000001</v>
      </c>
      <c r="R3" s="14">
        <f t="shared" ref="R3:R12" si="3">MAX(Q3,O3,N3)</f>
        <v>35</v>
      </c>
      <c r="S3" s="12">
        <v>10</v>
      </c>
      <c r="T3" s="15">
        <f t="shared" ref="T3:T12" si="4">J3+L3+M3+R3+S3</f>
        <v>67.239999999999995</v>
      </c>
    </row>
    <row r="4" spans="1:25" s="16" customFormat="1" ht="24.75">
      <c r="A4" s="8">
        <v>2</v>
      </c>
      <c r="B4" s="9">
        <v>163627</v>
      </c>
      <c r="C4" s="10">
        <v>1222190017</v>
      </c>
      <c r="D4" s="9" t="s">
        <v>43</v>
      </c>
      <c r="E4" s="9" t="s">
        <v>44</v>
      </c>
      <c r="F4" s="9" t="s">
        <v>45</v>
      </c>
      <c r="G4" s="9" t="s">
        <v>23</v>
      </c>
      <c r="H4" s="9"/>
      <c r="I4" s="10" t="s">
        <v>46</v>
      </c>
      <c r="J4" s="17">
        <f t="shared" si="0"/>
        <v>6.9030000000000005</v>
      </c>
      <c r="K4" s="10" t="s">
        <v>47</v>
      </c>
      <c r="L4" s="10">
        <f t="shared" si="1"/>
        <v>13.128</v>
      </c>
      <c r="M4" s="12">
        <v>5</v>
      </c>
      <c r="N4" s="12">
        <v>0</v>
      </c>
      <c r="O4" s="12">
        <v>0</v>
      </c>
      <c r="P4" s="13" t="s">
        <v>48</v>
      </c>
      <c r="Q4" s="14">
        <f t="shared" si="2"/>
        <v>20.268000000000001</v>
      </c>
      <c r="R4" s="14">
        <f t="shared" si="3"/>
        <v>20.268000000000001</v>
      </c>
      <c r="S4" s="12">
        <v>0</v>
      </c>
      <c r="T4" s="15">
        <f t="shared" si="4"/>
        <v>45.298999999999999</v>
      </c>
    </row>
    <row r="5" spans="1:25" s="16" customFormat="1" ht="24.75">
      <c r="A5" s="8">
        <v>3</v>
      </c>
      <c r="B5" s="2">
        <v>159075</v>
      </c>
      <c r="C5" s="17">
        <v>1222190082</v>
      </c>
      <c r="D5" s="2" t="s">
        <v>97</v>
      </c>
      <c r="E5" s="2" t="s">
        <v>98</v>
      </c>
      <c r="F5" s="2" t="s">
        <v>99</v>
      </c>
      <c r="G5" s="2" t="s">
        <v>23</v>
      </c>
      <c r="H5" s="2"/>
      <c r="I5" s="17" t="s">
        <v>100</v>
      </c>
      <c r="J5" s="10">
        <f t="shared" si="0"/>
        <v>6.5900000000000007</v>
      </c>
      <c r="K5" s="17" t="s">
        <v>101</v>
      </c>
      <c r="L5" s="10">
        <f t="shared" si="1"/>
        <v>15.919999999999998</v>
      </c>
      <c r="M5" s="12">
        <v>5</v>
      </c>
      <c r="N5" s="12">
        <v>30</v>
      </c>
      <c r="O5" s="18">
        <v>0</v>
      </c>
      <c r="P5" s="13">
        <v>0</v>
      </c>
      <c r="Q5" s="14">
        <f t="shared" si="2"/>
        <v>0</v>
      </c>
      <c r="R5" s="14">
        <f t="shared" si="3"/>
        <v>30</v>
      </c>
      <c r="S5" s="18">
        <v>0</v>
      </c>
      <c r="T5" s="15">
        <f t="shared" si="4"/>
        <v>57.51</v>
      </c>
    </row>
    <row r="6" spans="1:25" s="16" customFormat="1" ht="24.75">
      <c r="A6" s="8">
        <v>4</v>
      </c>
      <c r="B6" s="9">
        <v>160525</v>
      </c>
      <c r="C6" s="10">
        <v>1222190151</v>
      </c>
      <c r="D6" s="9" t="s">
        <v>152</v>
      </c>
      <c r="E6" s="9" t="s">
        <v>153</v>
      </c>
      <c r="F6" s="9" t="s">
        <v>154</v>
      </c>
      <c r="G6" s="9" t="s">
        <v>23</v>
      </c>
      <c r="H6" s="9"/>
      <c r="I6" s="10" t="s">
        <v>155</v>
      </c>
      <c r="J6" s="10">
        <f t="shared" si="0"/>
        <v>6.3330000000000002</v>
      </c>
      <c r="K6" s="10" t="s">
        <v>156</v>
      </c>
      <c r="L6" s="10">
        <f t="shared" si="1"/>
        <v>12.67</v>
      </c>
      <c r="M6" s="12">
        <v>5</v>
      </c>
      <c r="N6" s="12">
        <v>30</v>
      </c>
      <c r="O6" s="12">
        <v>35</v>
      </c>
      <c r="P6" s="13">
        <v>0</v>
      </c>
      <c r="Q6" s="14">
        <f t="shared" si="2"/>
        <v>0</v>
      </c>
      <c r="R6" s="14">
        <f t="shared" si="3"/>
        <v>35</v>
      </c>
      <c r="S6" s="12">
        <v>0</v>
      </c>
      <c r="T6" s="15">
        <f t="shared" si="4"/>
        <v>59.003</v>
      </c>
    </row>
    <row r="7" spans="1:25" s="16" customFormat="1" ht="24.75">
      <c r="A7" s="8">
        <v>5</v>
      </c>
      <c r="B7" s="9">
        <v>162145</v>
      </c>
      <c r="C7" s="10">
        <v>1222190242</v>
      </c>
      <c r="D7" s="9" t="s">
        <v>203</v>
      </c>
      <c r="E7" s="9" t="s">
        <v>204</v>
      </c>
      <c r="F7" s="9" t="s">
        <v>205</v>
      </c>
      <c r="G7" s="9" t="s">
        <v>23</v>
      </c>
      <c r="H7" s="9"/>
      <c r="I7" s="10" t="s">
        <v>206</v>
      </c>
      <c r="J7" s="17">
        <f t="shared" si="0"/>
        <v>5.617</v>
      </c>
      <c r="K7" s="10" t="s">
        <v>207</v>
      </c>
      <c r="L7" s="10">
        <f t="shared" si="1"/>
        <v>12.41</v>
      </c>
      <c r="M7" s="12">
        <v>5</v>
      </c>
      <c r="N7" s="12">
        <v>30</v>
      </c>
      <c r="O7" s="12">
        <v>35</v>
      </c>
      <c r="P7" s="13">
        <v>0</v>
      </c>
      <c r="Q7" s="14">
        <f t="shared" si="2"/>
        <v>0</v>
      </c>
      <c r="R7" s="14">
        <f t="shared" si="3"/>
        <v>35</v>
      </c>
      <c r="S7" s="12">
        <v>0</v>
      </c>
      <c r="T7" s="15">
        <f t="shared" si="4"/>
        <v>58.027000000000001</v>
      </c>
    </row>
    <row r="8" spans="1:25" s="16" customFormat="1" ht="24.75">
      <c r="A8" s="8">
        <v>6</v>
      </c>
      <c r="B8" s="2">
        <v>160174</v>
      </c>
      <c r="C8" s="17">
        <v>1222190261</v>
      </c>
      <c r="D8" s="2" t="s">
        <v>217</v>
      </c>
      <c r="E8" s="2" t="s">
        <v>218</v>
      </c>
      <c r="F8" s="2" t="s">
        <v>219</v>
      </c>
      <c r="G8" s="2" t="s">
        <v>23</v>
      </c>
      <c r="H8" s="2"/>
      <c r="I8" s="17" t="s">
        <v>220</v>
      </c>
      <c r="J8" s="17">
        <f t="shared" si="0"/>
        <v>5.0999999999999996</v>
      </c>
      <c r="K8" s="17" t="s">
        <v>221</v>
      </c>
      <c r="L8" s="10">
        <f t="shared" si="1"/>
        <v>12.52</v>
      </c>
      <c r="M8" s="12">
        <v>5</v>
      </c>
      <c r="N8" s="18">
        <v>0</v>
      </c>
      <c r="O8" s="18">
        <v>0</v>
      </c>
      <c r="P8" s="13" t="s">
        <v>54</v>
      </c>
      <c r="Q8" s="14">
        <f t="shared" si="2"/>
        <v>22.400000000000002</v>
      </c>
      <c r="R8" s="14">
        <f t="shared" si="3"/>
        <v>22.400000000000002</v>
      </c>
      <c r="S8" s="18">
        <v>0</v>
      </c>
      <c r="T8" s="15">
        <f t="shared" si="4"/>
        <v>45.019999999999996</v>
      </c>
    </row>
    <row r="9" spans="1:25" s="16" customFormat="1" ht="24.75">
      <c r="A9" s="8">
        <v>7</v>
      </c>
      <c r="B9" s="9">
        <v>164149</v>
      </c>
      <c r="C9" s="10">
        <v>1222190276</v>
      </c>
      <c r="D9" s="9" t="s">
        <v>227</v>
      </c>
      <c r="E9" s="9" t="s">
        <v>228</v>
      </c>
      <c r="F9" s="9" t="s">
        <v>229</v>
      </c>
      <c r="G9" s="9" t="s">
        <v>23</v>
      </c>
      <c r="H9" s="9"/>
      <c r="I9" s="10" t="s">
        <v>230</v>
      </c>
      <c r="J9" s="10">
        <f t="shared" si="0"/>
        <v>5.9329999999999998</v>
      </c>
      <c r="K9" s="10" t="s">
        <v>231</v>
      </c>
      <c r="L9" s="10">
        <f t="shared" si="1"/>
        <v>12.906000000000001</v>
      </c>
      <c r="M9" s="12">
        <v>5</v>
      </c>
      <c r="N9" s="12">
        <v>0</v>
      </c>
      <c r="O9" s="12">
        <v>0</v>
      </c>
      <c r="P9" s="13" t="s">
        <v>232</v>
      </c>
      <c r="Q9" s="14">
        <f t="shared" si="2"/>
        <v>19.731999999999999</v>
      </c>
      <c r="R9" s="14">
        <f t="shared" si="3"/>
        <v>19.731999999999999</v>
      </c>
      <c r="S9" s="12">
        <v>0</v>
      </c>
      <c r="T9" s="15">
        <f t="shared" si="4"/>
        <v>43.570999999999998</v>
      </c>
    </row>
    <row r="10" spans="1:25" s="16" customFormat="1" ht="24.75">
      <c r="A10" s="8">
        <v>8</v>
      </c>
      <c r="B10" s="2">
        <v>160978</v>
      </c>
      <c r="C10" s="17">
        <v>1222190278</v>
      </c>
      <c r="D10" s="2" t="s">
        <v>233</v>
      </c>
      <c r="E10" s="2" t="s">
        <v>236</v>
      </c>
      <c r="F10" s="2" t="s">
        <v>237</v>
      </c>
      <c r="G10" s="2" t="s">
        <v>23</v>
      </c>
      <c r="H10" s="2"/>
      <c r="I10" s="17" t="s">
        <v>238</v>
      </c>
      <c r="J10" s="10">
        <f t="shared" si="0"/>
        <v>6.58</v>
      </c>
      <c r="K10" s="17" t="s">
        <v>239</v>
      </c>
      <c r="L10" s="10">
        <f t="shared" si="1"/>
        <v>1.3220000000000001</v>
      </c>
      <c r="M10" s="18"/>
      <c r="N10" s="18"/>
      <c r="O10" s="18"/>
      <c r="P10" s="13" t="s">
        <v>59</v>
      </c>
      <c r="Q10" s="14">
        <f t="shared" si="2"/>
        <v>20.8</v>
      </c>
      <c r="R10" s="14">
        <f t="shared" si="3"/>
        <v>20.8</v>
      </c>
      <c r="S10" s="18"/>
      <c r="T10" s="15">
        <f t="shared" si="4"/>
        <v>28.702000000000002</v>
      </c>
    </row>
    <row r="11" spans="1:25" s="16" customFormat="1" ht="24.75">
      <c r="A11" s="8">
        <v>9</v>
      </c>
      <c r="B11" s="9">
        <v>160887</v>
      </c>
      <c r="C11" s="10">
        <v>1222190344</v>
      </c>
      <c r="D11" s="9" t="s">
        <v>303</v>
      </c>
      <c r="E11" s="9" t="s">
        <v>304</v>
      </c>
      <c r="F11" s="9" t="s">
        <v>305</v>
      </c>
      <c r="G11" s="9" t="s">
        <v>23</v>
      </c>
      <c r="H11" s="9"/>
      <c r="I11" s="10" t="s">
        <v>306</v>
      </c>
      <c r="J11" s="17">
        <f t="shared" si="0"/>
        <v>6.9239999999999995</v>
      </c>
      <c r="K11" s="10">
        <v>69.875</v>
      </c>
      <c r="L11" s="10">
        <f t="shared" si="1"/>
        <v>13.975</v>
      </c>
      <c r="M11" s="12">
        <v>0</v>
      </c>
      <c r="N11" s="12">
        <v>30</v>
      </c>
      <c r="O11" s="12">
        <v>0</v>
      </c>
      <c r="P11" s="13">
        <v>0</v>
      </c>
      <c r="Q11" s="14">
        <f t="shared" si="2"/>
        <v>0</v>
      </c>
      <c r="R11" s="14">
        <f t="shared" si="3"/>
        <v>30</v>
      </c>
      <c r="S11" s="12">
        <v>0</v>
      </c>
      <c r="T11" s="15">
        <f t="shared" si="4"/>
        <v>50.899000000000001</v>
      </c>
    </row>
    <row r="12" spans="1:25" s="16" customFormat="1" ht="24.75">
      <c r="A12" s="8">
        <v>10</v>
      </c>
      <c r="B12" s="9">
        <v>175952</v>
      </c>
      <c r="C12" s="10">
        <v>1222190379</v>
      </c>
      <c r="D12" s="9" t="s">
        <v>331</v>
      </c>
      <c r="E12" s="9" t="s">
        <v>332</v>
      </c>
      <c r="F12" s="9" t="s">
        <v>333</v>
      </c>
      <c r="G12" s="9" t="s">
        <v>23</v>
      </c>
      <c r="H12" s="9"/>
      <c r="I12" s="10">
        <v>69.713999999999999</v>
      </c>
      <c r="J12" s="10">
        <f t="shared" si="0"/>
        <v>6.9714</v>
      </c>
      <c r="K12" s="10" t="s">
        <v>278</v>
      </c>
      <c r="L12" s="10">
        <f t="shared" si="1"/>
        <v>12.290000000000001</v>
      </c>
      <c r="M12" s="12">
        <v>5</v>
      </c>
      <c r="N12" s="12">
        <v>30</v>
      </c>
      <c r="O12" s="12">
        <v>0</v>
      </c>
      <c r="P12" s="13" t="s">
        <v>334</v>
      </c>
      <c r="Q12" s="14">
        <f t="shared" si="2"/>
        <v>14.4</v>
      </c>
      <c r="R12" s="14">
        <f t="shared" si="3"/>
        <v>30</v>
      </c>
      <c r="S12" s="12">
        <v>0</v>
      </c>
      <c r="T12" s="15">
        <f t="shared" si="4"/>
        <v>54.261400000000002</v>
      </c>
    </row>
    <row r="14" spans="1:25" s="54" customFormat="1" ht="118.5" customHeight="1">
      <c r="A14" s="67" t="s">
        <v>1229</v>
      </c>
      <c r="B14" s="68"/>
      <c r="C14" s="68"/>
      <c r="D14" s="68"/>
      <c r="E14" s="68"/>
      <c r="F14" s="68"/>
      <c r="G14" s="68"/>
      <c r="H14" s="68"/>
      <c r="I14" s="68"/>
      <c r="J14" s="68"/>
      <c r="K14" s="68"/>
      <c r="L14" s="68"/>
      <c r="M14" s="68"/>
      <c r="N14" s="68"/>
      <c r="O14" s="68"/>
      <c r="P14" s="68"/>
      <c r="Q14" s="68"/>
      <c r="R14" s="68"/>
      <c r="S14" s="68"/>
      <c r="T14" s="68"/>
      <c r="U14" s="55"/>
      <c r="V14" s="55"/>
      <c r="W14" s="55"/>
      <c r="X14" s="55"/>
      <c r="Y14" s="55"/>
    </row>
    <row r="15" spans="1:25" s="54" customFormat="1" ht="23.25" customHeight="1">
      <c r="A15" s="69" t="s">
        <v>1203</v>
      </c>
      <c r="B15" s="70"/>
      <c r="C15" s="70"/>
      <c r="D15" s="70"/>
      <c r="E15" s="70"/>
      <c r="F15" s="70"/>
      <c r="G15" s="70"/>
      <c r="H15" s="70"/>
      <c r="I15" s="70"/>
      <c r="J15" s="70"/>
      <c r="K15" s="70"/>
      <c r="L15" s="70"/>
      <c r="M15" s="70"/>
      <c r="N15" s="70"/>
      <c r="O15" s="70"/>
      <c r="P15" s="70"/>
      <c r="Q15" s="70"/>
      <c r="R15" s="70"/>
      <c r="S15" s="70"/>
      <c r="T15" s="70"/>
      <c r="U15" s="56"/>
      <c r="V15" s="56"/>
      <c r="W15" s="56"/>
      <c r="X15" s="56"/>
      <c r="Y15" s="56"/>
    </row>
  </sheetData>
  <mergeCells count="3">
    <mergeCell ref="A1:T1"/>
    <mergeCell ref="A14:T14"/>
    <mergeCell ref="A15:T15"/>
  </mergeCell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dimension ref="A1:Z229"/>
  <sheetViews>
    <sheetView workbookViewId="0">
      <pane ySplit="2" topLeftCell="A226" activePane="bottomLeft" state="frozen"/>
      <selection pane="bottomLeft" activeCell="A228" sqref="A228:Z228"/>
    </sheetView>
  </sheetViews>
  <sheetFormatPr defaultColWidth="6.85546875" defaultRowHeight="15"/>
  <cols>
    <col min="1" max="1" width="3.28515625" style="16" customWidth="1"/>
    <col min="2" max="2" width="6.42578125" style="16" customWidth="1"/>
    <col min="3" max="3" width="10.28515625" style="16" customWidth="1"/>
    <col min="4" max="4" width="7.85546875" style="16" customWidth="1"/>
    <col min="5" max="5" width="6.85546875" style="16"/>
    <col min="6" max="6" width="6" style="16" customWidth="1"/>
    <col min="7" max="7" width="3.5703125" style="16" customWidth="1"/>
    <col min="8" max="8" width="4.28515625" style="16" customWidth="1"/>
    <col min="9" max="9" width="4.140625" style="16" customWidth="1"/>
    <col min="10" max="10" width="6.7109375" style="43" customWidth="1"/>
    <col min="11" max="11" width="5.85546875" style="43" customWidth="1"/>
    <col min="12" max="12" width="4.140625" style="16" customWidth="1"/>
    <col min="13" max="13" width="4" style="16" customWidth="1"/>
    <col min="14" max="14" width="6.85546875" style="43" customWidth="1"/>
    <col min="15" max="15" width="6.42578125" style="43" customWidth="1"/>
    <col min="16" max="16" width="4.42578125" style="16" customWidth="1"/>
    <col min="17" max="17" width="3.85546875" style="16" customWidth="1"/>
    <col min="18" max="18" width="4" style="16" customWidth="1"/>
    <col min="19" max="19" width="3.5703125" style="16" customWidth="1"/>
    <col min="20" max="20" width="5.28515625" style="39" customWidth="1"/>
    <col min="21" max="21" width="5.5703125" style="47" customWidth="1"/>
    <col min="22" max="22" width="6.28515625" style="49" customWidth="1"/>
    <col min="23" max="23" width="3.7109375" style="16" customWidth="1"/>
    <col min="24" max="24" width="6.7109375" style="16" customWidth="1"/>
    <col min="25" max="25" width="3.140625" style="40" customWidth="1"/>
    <col min="26" max="26" width="6.28515625" style="39" customWidth="1"/>
    <col min="27" max="16384" width="6.85546875" style="16"/>
  </cols>
  <sheetData>
    <row r="1" spans="1:26" s="54" customFormat="1" ht="45.75" customHeight="1">
      <c r="A1" s="66" t="s">
        <v>1221</v>
      </c>
      <c r="B1" s="66"/>
      <c r="C1" s="66"/>
      <c r="D1" s="66"/>
      <c r="E1" s="66"/>
      <c r="F1" s="66"/>
      <c r="G1" s="66"/>
      <c r="H1" s="66"/>
      <c r="I1" s="66"/>
      <c r="J1" s="66"/>
      <c r="K1" s="66"/>
      <c r="L1" s="66"/>
      <c r="M1" s="66"/>
      <c r="N1" s="66"/>
      <c r="O1" s="66"/>
      <c r="P1" s="66"/>
      <c r="Q1" s="66"/>
      <c r="R1" s="66"/>
      <c r="S1" s="66"/>
      <c r="T1" s="66"/>
      <c r="U1" s="66"/>
      <c r="V1" s="66"/>
      <c r="W1" s="66"/>
      <c r="X1" s="66"/>
      <c r="Y1" s="66"/>
      <c r="Z1" s="66"/>
    </row>
    <row r="2" spans="1:26" ht="135.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3" t="s">
        <v>365</v>
      </c>
      <c r="Z2" s="26" t="s">
        <v>366</v>
      </c>
    </row>
    <row r="3" spans="1:26" ht="23.25">
      <c r="A3" s="19">
        <v>1</v>
      </c>
      <c r="B3" s="19">
        <v>175772</v>
      </c>
      <c r="C3" s="19">
        <v>1222190001</v>
      </c>
      <c r="D3" s="20" t="s">
        <v>367</v>
      </c>
      <c r="E3" s="27" t="s">
        <v>368</v>
      </c>
      <c r="F3" s="20" t="s">
        <v>369</v>
      </c>
      <c r="G3" s="20" t="s">
        <v>39</v>
      </c>
      <c r="H3" s="19" t="s">
        <v>370</v>
      </c>
      <c r="I3" s="19" t="s">
        <v>371</v>
      </c>
      <c r="J3" s="42">
        <f>(H3*100)/I3</f>
        <v>86.13333333333334</v>
      </c>
      <c r="K3" s="44">
        <f>J3/10</f>
        <v>8.6133333333333333</v>
      </c>
      <c r="L3" s="19" t="s">
        <v>372</v>
      </c>
      <c r="M3" s="19" t="s">
        <v>373</v>
      </c>
      <c r="N3" s="42">
        <f>(L3*100)/M3</f>
        <v>76.711111111111109</v>
      </c>
      <c r="O3" s="42">
        <f>N3/5</f>
        <v>15.342222222222222</v>
      </c>
      <c r="P3" s="28">
        <v>30</v>
      </c>
      <c r="Q3" s="29">
        <v>0</v>
      </c>
      <c r="R3" s="29">
        <v>0</v>
      </c>
      <c r="S3" s="29"/>
      <c r="T3" s="30">
        <v>0</v>
      </c>
      <c r="U3" s="46">
        <f>T3*0.4</f>
        <v>0</v>
      </c>
      <c r="V3" s="46">
        <f>MAX(P3,Q3,R3,S3,U3)</f>
        <v>30</v>
      </c>
      <c r="W3" s="29">
        <v>0</v>
      </c>
      <c r="X3" s="31">
        <v>6</v>
      </c>
      <c r="Y3" s="29">
        <v>5</v>
      </c>
      <c r="Z3" s="32">
        <f>Y3+X3+W3+V3+O3+K3</f>
        <v>64.955555555555549</v>
      </c>
    </row>
    <row r="4" spans="1:26" ht="23.25">
      <c r="A4" s="19">
        <v>2</v>
      </c>
      <c r="B4" s="33">
        <v>159763</v>
      </c>
      <c r="C4" s="33">
        <v>1222190010</v>
      </c>
      <c r="D4" s="34" t="s">
        <v>25</v>
      </c>
      <c r="E4" s="35" t="s">
        <v>26</v>
      </c>
      <c r="F4" s="34" t="s">
        <v>27</v>
      </c>
      <c r="G4" s="34" t="s">
        <v>28</v>
      </c>
      <c r="H4" s="33" t="s">
        <v>374</v>
      </c>
      <c r="I4" s="33" t="s">
        <v>375</v>
      </c>
      <c r="J4" s="42">
        <f t="shared" ref="J4:J67" si="0">(H4*100)/I4</f>
        <v>74.222222222222229</v>
      </c>
      <c r="K4" s="44">
        <f t="shared" ref="K4:K67" si="1">J4/10</f>
        <v>7.4222222222222225</v>
      </c>
      <c r="L4" s="33" t="s">
        <v>376</v>
      </c>
      <c r="M4" s="33" t="s">
        <v>373</v>
      </c>
      <c r="N4" s="42">
        <f t="shared" ref="N4:N67" si="2">(L4*100)/M4</f>
        <v>68.711111111111109</v>
      </c>
      <c r="O4" s="42">
        <f t="shared" ref="O4:O67" si="3">N4/5</f>
        <v>13.742222222222221</v>
      </c>
      <c r="P4" s="36">
        <v>0</v>
      </c>
      <c r="Q4" s="37">
        <v>0</v>
      </c>
      <c r="R4" s="37">
        <v>0</v>
      </c>
      <c r="S4" s="37"/>
      <c r="T4" s="30" t="s">
        <v>31</v>
      </c>
      <c r="U4" s="46">
        <f t="shared" ref="U4:U67" si="4">T4*0.4</f>
        <v>25.6</v>
      </c>
      <c r="V4" s="46">
        <f t="shared" ref="V4:V67" si="5">MAX(P4,Q4,R4,S4,U4)</f>
        <v>25.6</v>
      </c>
      <c r="W4" s="37">
        <v>0</v>
      </c>
      <c r="X4" s="38">
        <v>8.7142857142857135</v>
      </c>
      <c r="Y4" s="37">
        <v>5</v>
      </c>
      <c r="Z4" s="32">
        <f t="shared" ref="Z4:Z67" si="6">Y4+X4+W4+V4+O4+K4</f>
        <v>60.478730158730166</v>
      </c>
    </row>
    <row r="5" spans="1:26" ht="23.25">
      <c r="A5" s="19">
        <v>3</v>
      </c>
      <c r="B5" s="19">
        <v>163710</v>
      </c>
      <c r="C5" s="19">
        <v>1222190011</v>
      </c>
      <c r="D5" s="20" t="s">
        <v>25</v>
      </c>
      <c r="E5" s="27" t="s">
        <v>32</v>
      </c>
      <c r="F5" s="20" t="s">
        <v>33</v>
      </c>
      <c r="G5" s="20" t="s">
        <v>28</v>
      </c>
      <c r="H5" s="19" t="s">
        <v>377</v>
      </c>
      <c r="I5" s="19" t="s">
        <v>378</v>
      </c>
      <c r="J5" s="42">
        <f t="shared" si="0"/>
        <v>50</v>
      </c>
      <c r="K5" s="44">
        <f t="shared" si="1"/>
        <v>5</v>
      </c>
      <c r="L5" s="19" t="s">
        <v>379</v>
      </c>
      <c r="M5" s="19" t="s">
        <v>380</v>
      </c>
      <c r="N5" s="42">
        <f t="shared" si="2"/>
        <v>61.15</v>
      </c>
      <c r="O5" s="42">
        <f t="shared" si="3"/>
        <v>12.23</v>
      </c>
      <c r="P5" s="28">
        <v>0</v>
      </c>
      <c r="Q5" s="29">
        <v>0</v>
      </c>
      <c r="R5" s="29">
        <v>0</v>
      </c>
      <c r="S5" s="29"/>
      <c r="T5" s="30" t="s">
        <v>35</v>
      </c>
      <c r="U5" s="46">
        <f t="shared" si="4"/>
        <v>24.532</v>
      </c>
      <c r="V5" s="46">
        <f t="shared" si="5"/>
        <v>24.532</v>
      </c>
      <c r="W5" s="29">
        <v>0</v>
      </c>
      <c r="X5" s="31">
        <v>5.2857142857142856</v>
      </c>
      <c r="Y5" s="29">
        <v>0</v>
      </c>
      <c r="Z5" s="32">
        <f t="shared" si="6"/>
        <v>47.047714285714285</v>
      </c>
    </row>
    <row r="6" spans="1:26" ht="23.25">
      <c r="A6" s="19">
        <v>4</v>
      </c>
      <c r="B6" s="19">
        <v>160530</v>
      </c>
      <c r="C6" s="19">
        <v>1222190012</v>
      </c>
      <c r="D6" s="20" t="s">
        <v>381</v>
      </c>
      <c r="E6" s="27" t="s">
        <v>382</v>
      </c>
      <c r="F6" s="20" t="s">
        <v>383</v>
      </c>
      <c r="G6" s="20" t="s">
        <v>23</v>
      </c>
      <c r="H6" s="19" t="s">
        <v>384</v>
      </c>
      <c r="I6" s="19" t="s">
        <v>385</v>
      </c>
      <c r="J6" s="42">
        <f t="shared" si="0"/>
        <v>73.615384615384613</v>
      </c>
      <c r="K6" s="44">
        <f t="shared" si="1"/>
        <v>7.3615384615384611</v>
      </c>
      <c r="L6" s="19">
        <v>57.2</v>
      </c>
      <c r="M6" s="19">
        <v>100</v>
      </c>
      <c r="N6" s="42">
        <v>57.2</v>
      </c>
      <c r="O6" s="42">
        <f t="shared" si="3"/>
        <v>11.440000000000001</v>
      </c>
      <c r="P6" s="28">
        <v>30</v>
      </c>
      <c r="Q6" s="29">
        <v>35</v>
      </c>
      <c r="R6" s="29">
        <v>0</v>
      </c>
      <c r="S6" s="29"/>
      <c r="T6" s="30">
        <v>0</v>
      </c>
      <c r="U6" s="46">
        <f t="shared" si="4"/>
        <v>0</v>
      </c>
      <c r="V6" s="46">
        <f t="shared" si="5"/>
        <v>35</v>
      </c>
      <c r="W6" s="29">
        <v>0</v>
      </c>
      <c r="X6" s="31">
        <v>6.5714285714285712</v>
      </c>
      <c r="Y6" s="29">
        <v>0</v>
      </c>
      <c r="Z6" s="32">
        <f t="shared" si="6"/>
        <v>60.372967032967026</v>
      </c>
    </row>
    <row r="7" spans="1:26" ht="23.25">
      <c r="A7" s="19">
        <v>5</v>
      </c>
      <c r="B7" s="19">
        <v>164457</v>
      </c>
      <c r="C7" s="19">
        <v>1222190013</v>
      </c>
      <c r="D7" s="20" t="s">
        <v>387</v>
      </c>
      <c r="E7" s="27" t="s">
        <v>388</v>
      </c>
      <c r="F7" s="20" t="s">
        <v>389</v>
      </c>
      <c r="G7" s="20" t="s">
        <v>52</v>
      </c>
      <c r="H7" s="19" t="s">
        <v>390</v>
      </c>
      <c r="I7" s="19" t="s">
        <v>375</v>
      </c>
      <c r="J7" s="42">
        <f t="shared" si="0"/>
        <v>65.460317460317455</v>
      </c>
      <c r="K7" s="44">
        <f t="shared" si="1"/>
        <v>6.5460317460317459</v>
      </c>
      <c r="L7" s="19" t="s">
        <v>391</v>
      </c>
      <c r="M7" s="19" t="s">
        <v>392</v>
      </c>
      <c r="N7" s="42">
        <f t="shared" si="2"/>
        <v>62</v>
      </c>
      <c r="O7" s="42">
        <f t="shared" si="3"/>
        <v>12.4</v>
      </c>
      <c r="P7" s="28">
        <v>0</v>
      </c>
      <c r="Q7" s="29">
        <v>35</v>
      </c>
      <c r="R7" s="29">
        <v>0</v>
      </c>
      <c r="S7" s="29"/>
      <c r="T7" s="30">
        <v>0</v>
      </c>
      <c r="U7" s="46">
        <f t="shared" si="4"/>
        <v>0</v>
      </c>
      <c r="V7" s="46">
        <f t="shared" si="5"/>
        <v>35</v>
      </c>
      <c r="W7" s="29">
        <v>0</v>
      </c>
      <c r="X7" s="31" t="s">
        <v>393</v>
      </c>
      <c r="Y7" s="29">
        <v>0</v>
      </c>
      <c r="Z7" s="32" t="e">
        <f t="shared" si="6"/>
        <v>#VALUE!</v>
      </c>
    </row>
    <row r="8" spans="1:26" ht="34.5">
      <c r="A8" s="19">
        <v>6</v>
      </c>
      <c r="B8" s="19">
        <v>160395</v>
      </c>
      <c r="C8" s="19">
        <v>1222190014</v>
      </c>
      <c r="D8" s="20" t="s">
        <v>394</v>
      </c>
      <c r="E8" s="27" t="s">
        <v>395</v>
      </c>
      <c r="F8" s="20" t="s">
        <v>396</v>
      </c>
      <c r="G8" s="20" t="s">
        <v>52</v>
      </c>
      <c r="H8" s="19" t="s">
        <v>397</v>
      </c>
      <c r="I8" s="19" t="s">
        <v>398</v>
      </c>
      <c r="J8" s="42">
        <f t="shared" si="0"/>
        <v>68.125</v>
      </c>
      <c r="K8" s="44">
        <f t="shared" si="1"/>
        <v>6.8125</v>
      </c>
      <c r="L8" s="19" t="s">
        <v>399</v>
      </c>
      <c r="M8" s="19" t="s">
        <v>398</v>
      </c>
      <c r="N8" s="42">
        <f t="shared" si="2"/>
        <v>73.208333333333329</v>
      </c>
      <c r="O8" s="42">
        <f t="shared" si="3"/>
        <v>14.641666666666666</v>
      </c>
      <c r="P8" s="28"/>
      <c r="Q8" s="29"/>
      <c r="R8" s="29"/>
      <c r="S8" s="29"/>
      <c r="T8" s="30" t="s">
        <v>59</v>
      </c>
      <c r="U8" s="46">
        <f t="shared" si="4"/>
        <v>20.8</v>
      </c>
      <c r="V8" s="46">
        <f t="shared" si="5"/>
        <v>20.8</v>
      </c>
      <c r="W8" s="29"/>
      <c r="X8" s="31">
        <v>5.2857142857142856</v>
      </c>
      <c r="Y8" s="29">
        <v>0</v>
      </c>
      <c r="Z8" s="32">
        <f t="shared" si="6"/>
        <v>47.539880952380955</v>
      </c>
    </row>
    <row r="9" spans="1:26" ht="23.25">
      <c r="A9" s="19">
        <v>7</v>
      </c>
      <c r="B9" s="19">
        <v>160029</v>
      </c>
      <c r="C9" s="19">
        <v>1222190015</v>
      </c>
      <c r="D9" s="20" t="s">
        <v>400</v>
      </c>
      <c r="E9" s="27" t="s">
        <v>401</v>
      </c>
      <c r="F9" s="20" t="s">
        <v>402</v>
      </c>
      <c r="G9" s="20" t="s">
        <v>23</v>
      </c>
      <c r="H9" s="19" t="s">
        <v>403</v>
      </c>
      <c r="I9" s="19" t="s">
        <v>385</v>
      </c>
      <c r="J9" s="42">
        <f t="shared" si="0"/>
        <v>83.307692307692307</v>
      </c>
      <c r="K9" s="44">
        <f t="shared" si="1"/>
        <v>8.3307692307692314</v>
      </c>
      <c r="L9" s="19" t="s">
        <v>404</v>
      </c>
      <c r="M9" s="19" t="s">
        <v>405</v>
      </c>
      <c r="N9" s="42">
        <f t="shared" si="2"/>
        <v>50.8125</v>
      </c>
      <c r="O9" s="42">
        <f t="shared" si="3"/>
        <v>10.1625</v>
      </c>
      <c r="P9" s="28">
        <v>30</v>
      </c>
      <c r="Q9" s="29">
        <v>35</v>
      </c>
      <c r="R9" s="29">
        <v>0</v>
      </c>
      <c r="S9" s="29"/>
      <c r="T9" s="30">
        <v>0</v>
      </c>
      <c r="U9" s="46">
        <f t="shared" si="4"/>
        <v>0</v>
      </c>
      <c r="V9" s="46">
        <f t="shared" si="5"/>
        <v>35</v>
      </c>
      <c r="W9" s="29">
        <v>0</v>
      </c>
      <c r="X9" s="31">
        <v>6.7142857142857144</v>
      </c>
      <c r="Y9" s="29">
        <v>0</v>
      </c>
      <c r="Z9" s="32">
        <f t="shared" si="6"/>
        <v>60.207554945054952</v>
      </c>
    </row>
    <row r="10" spans="1:26" ht="23.25">
      <c r="A10" s="19">
        <v>8</v>
      </c>
      <c r="B10" s="19">
        <v>159881</v>
      </c>
      <c r="C10" s="19">
        <v>1222190016</v>
      </c>
      <c r="D10" s="20" t="s">
        <v>36</v>
      </c>
      <c r="E10" s="27" t="s">
        <v>37</v>
      </c>
      <c r="F10" s="20" t="s">
        <v>38</v>
      </c>
      <c r="G10" s="20" t="s">
        <v>39</v>
      </c>
      <c r="H10" s="19" t="s">
        <v>406</v>
      </c>
      <c r="I10" s="19" t="s">
        <v>407</v>
      </c>
      <c r="J10" s="42">
        <f t="shared" si="0"/>
        <v>66.545454545454547</v>
      </c>
      <c r="K10" s="44">
        <f t="shared" si="1"/>
        <v>6.6545454545454543</v>
      </c>
      <c r="L10" s="19" t="s">
        <v>408</v>
      </c>
      <c r="M10" s="19" t="s">
        <v>380</v>
      </c>
      <c r="N10" s="42">
        <f t="shared" si="2"/>
        <v>62.9</v>
      </c>
      <c r="O10" s="42">
        <f t="shared" si="3"/>
        <v>12.58</v>
      </c>
      <c r="P10" s="28"/>
      <c r="Q10" s="29"/>
      <c r="R10" s="29"/>
      <c r="S10" s="29"/>
      <c r="T10" s="30" t="s">
        <v>42</v>
      </c>
      <c r="U10" s="46">
        <f t="shared" si="4"/>
        <v>21.868000000000002</v>
      </c>
      <c r="V10" s="46">
        <f t="shared" si="5"/>
        <v>21.868000000000002</v>
      </c>
      <c r="W10" s="29"/>
      <c r="X10" s="31" t="s">
        <v>393</v>
      </c>
      <c r="Y10" s="29">
        <v>0</v>
      </c>
      <c r="Z10" s="32" t="e">
        <f t="shared" si="6"/>
        <v>#VALUE!</v>
      </c>
    </row>
    <row r="11" spans="1:26" ht="23.25">
      <c r="A11" s="19">
        <v>9</v>
      </c>
      <c r="B11" s="33">
        <v>163627</v>
      </c>
      <c r="C11" s="33">
        <v>1222190017</v>
      </c>
      <c r="D11" s="34" t="s">
        <v>43</v>
      </c>
      <c r="E11" s="35" t="s">
        <v>44</v>
      </c>
      <c r="F11" s="34" t="s">
        <v>45</v>
      </c>
      <c r="G11" s="34" t="s">
        <v>23</v>
      </c>
      <c r="H11" s="33" t="s">
        <v>409</v>
      </c>
      <c r="I11" s="33" t="s">
        <v>378</v>
      </c>
      <c r="J11" s="42">
        <f t="shared" si="0"/>
        <v>69.034482758620683</v>
      </c>
      <c r="K11" s="44">
        <f t="shared" si="1"/>
        <v>6.9034482758620683</v>
      </c>
      <c r="L11" s="33" t="s">
        <v>410</v>
      </c>
      <c r="M11" s="33" t="s">
        <v>373</v>
      </c>
      <c r="N11" s="42">
        <f t="shared" si="2"/>
        <v>65.644444444444446</v>
      </c>
      <c r="O11" s="42">
        <f t="shared" si="3"/>
        <v>13.128888888888889</v>
      </c>
      <c r="P11" s="36">
        <v>0</v>
      </c>
      <c r="Q11" s="37">
        <v>0</v>
      </c>
      <c r="R11" s="37">
        <v>0</v>
      </c>
      <c r="S11" s="37"/>
      <c r="T11" s="30" t="s">
        <v>48</v>
      </c>
      <c r="U11" s="46">
        <f t="shared" si="4"/>
        <v>20.268000000000001</v>
      </c>
      <c r="V11" s="46">
        <f t="shared" si="5"/>
        <v>20.268000000000001</v>
      </c>
      <c r="W11" s="37">
        <v>0</v>
      </c>
      <c r="X11" s="38">
        <v>5.1428571428571432</v>
      </c>
      <c r="Y11" s="37">
        <v>5</v>
      </c>
      <c r="Z11" s="32">
        <f t="shared" si="6"/>
        <v>50.443194307608103</v>
      </c>
    </row>
    <row r="12" spans="1:26" ht="23.25">
      <c r="A12" s="19">
        <v>10</v>
      </c>
      <c r="B12" s="19">
        <v>160579</v>
      </c>
      <c r="C12" s="19">
        <v>1222190018</v>
      </c>
      <c r="D12" s="20" t="s">
        <v>49</v>
      </c>
      <c r="E12" s="27" t="s">
        <v>50</v>
      </c>
      <c r="F12" s="20" t="s">
        <v>51</v>
      </c>
      <c r="G12" s="20" t="s">
        <v>52</v>
      </c>
      <c r="H12" s="19" t="s">
        <v>411</v>
      </c>
      <c r="I12" s="19" t="s">
        <v>378</v>
      </c>
      <c r="J12" s="42">
        <f t="shared" si="0"/>
        <v>74.068965517241381</v>
      </c>
      <c r="K12" s="44">
        <f t="shared" si="1"/>
        <v>7.4068965517241381</v>
      </c>
      <c r="L12" s="19" t="s">
        <v>412</v>
      </c>
      <c r="M12" s="19" t="s">
        <v>380</v>
      </c>
      <c r="N12" s="42">
        <f t="shared" si="2"/>
        <v>76.650000000000006</v>
      </c>
      <c r="O12" s="42">
        <f t="shared" si="3"/>
        <v>15.330000000000002</v>
      </c>
      <c r="P12" s="28">
        <v>30</v>
      </c>
      <c r="Q12" s="29">
        <v>35</v>
      </c>
      <c r="R12" s="29">
        <v>0</v>
      </c>
      <c r="S12" s="29"/>
      <c r="T12" s="30" t="s">
        <v>54</v>
      </c>
      <c r="U12" s="46">
        <f t="shared" si="4"/>
        <v>22.400000000000002</v>
      </c>
      <c r="V12" s="46">
        <f t="shared" si="5"/>
        <v>35</v>
      </c>
      <c r="W12" s="29">
        <v>0</v>
      </c>
      <c r="X12" s="31">
        <v>6.5714285714285712</v>
      </c>
      <c r="Y12" s="29">
        <v>5</v>
      </c>
      <c r="Z12" s="32">
        <f t="shared" si="6"/>
        <v>69.308325123152713</v>
      </c>
    </row>
    <row r="13" spans="1:26" ht="23.25">
      <c r="A13" s="19">
        <v>11</v>
      </c>
      <c r="B13" s="33">
        <v>161530</v>
      </c>
      <c r="C13" s="33">
        <v>1222190020</v>
      </c>
      <c r="D13" s="34" t="s">
        <v>413</v>
      </c>
      <c r="E13" s="35" t="s">
        <v>414</v>
      </c>
      <c r="F13" s="34" t="s">
        <v>415</v>
      </c>
      <c r="G13" s="34" t="s">
        <v>28</v>
      </c>
      <c r="H13" s="33" t="s">
        <v>416</v>
      </c>
      <c r="I13" s="33" t="s">
        <v>378</v>
      </c>
      <c r="J13" s="42">
        <f t="shared" si="0"/>
        <v>89.206896551724142</v>
      </c>
      <c r="K13" s="44">
        <f t="shared" si="1"/>
        <v>8.9206896551724135</v>
      </c>
      <c r="L13" s="33">
        <v>1653</v>
      </c>
      <c r="M13" s="33" t="s">
        <v>380</v>
      </c>
      <c r="N13" s="42">
        <f t="shared" si="2"/>
        <v>82.65</v>
      </c>
      <c r="O13" s="42">
        <f t="shared" si="3"/>
        <v>16.53</v>
      </c>
      <c r="P13" s="36">
        <v>0</v>
      </c>
      <c r="Q13" s="37">
        <v>0</v>
      </c>
      <c r="R13" s="37">
        <v>0</v>
      </c>
      <c r="S13" s="37"/>
      <c r="T13" s="30" t="s">
        <v>54</v>
      </c>
      <c r="U13" s="46">
        <f t="shared" si="4"/>
        <v>22.400000000000002</v>
      </c>
      <c r="V13" s="46">
        <f t="shared" si="5"/>
        <v>22.400000000000002</v>
      </c>
      <c r="W13" s="37">
        <v>0</v>
      </c>
      <c r="X13" s="38">
        <v>5</v>
      </c>
      <c r="Y13" s="37">
        <v>0</v>
      </c>
      <c r="Z13" s="32">
        <f t="shared" si="6"/>
        <v>52.850689655172417</v>
      </c>
    </row>
    <row r="14" spans="1:26" ht="34.5">
      <c r="A14" s="19">
        <v>12</v>
      </c>
      <c r="B14" s="33">
        <v>163988</v>
      </c>
      <c r="C14" s="33">
        <v>1222190021</v>
      </c>
      <c r="D14" s="34" t="s">
        <v>413</v>
      </c>
      <c r="E14" s="35" t="s">
        <v>417</v>
      </c>
      <c r="F14" s="34" t="s">
        <v>418</v>
      </c>
      <c r="G14" s="34" t="s">
        <v>140</v>
      </c>
      <c r="H14" s="33" t="s">
        <v>419</v>
      </c>
      <c r="I14" s="33" t="s">
        <v>375</v>
      </c>
      <c r="J14" s="42">
        <f t="shared" si="0"/>
        <v>82.063492063492063</v>
      </c>
      <c r="K14" s="44">
        <f t="shared" si="1"/>
        <v>8.2063492063492056</v>
      </c>
      <c r="L14" s="33" t="s">
        <v>420</v>
      </c>
      <c r="M14" s="33" t="s">
        <v>380</v>
      </c>
      <c r="N14" s="42">
        <f t="shared" si="2"/>
        <v>85.5</v>
      </c>
      <c r="O14" s="42">
        <f t="shared" si="3"/>
        <v>17.100000000000001</v>
      </c>
      <c r="P14" s="36">
        <v>0</v>
      </c>
      <c r="Q14" s="37">
        <v>0</v>
      </c>
      <c r="R14" s="37">
        <v>0</v>
      </c>
      <c r="S14" s="37"/>
      <c r="T14" s="30" t="s">
        <v>160</v>
      </c>
      <c r="U14" s="46">
        <f t="shared" si="4"/>
        <v>21.332000000000001</v>
      </c>
      <c r="V14" s="46">
        <f t="shared" si="5"/>
        <v>21.332000000000001</v>
      </c>
      <c r="W14" s="37">
        <v>0</v>
      </c>
      <c r="X14" s="38">
        <v>5.4285714285714288</v>
      </c>
      <c r="Y14" s="37">
        <v>5</v>
      </c>
      <c r="Z14" s="32">
        <f t="shared" si="6"/>
        <v>57.066920634920635</v>
      </c>
    </row>
    <row r="15" spans="1:26" ht="23.25">
      <c r="A15" s="19">
        <v>13</v>
      </c>
      <c r="B15" s="33">
        <v>165040</v>
      </c>
      <c r="C15" s="33">
        <v>1222190025</v>
      </c>
      <c r="D15" s="34" t="s">
        <v>421</v>
      </c>
      <c r="E15" s="35" t="s">
        <v>422</v>
      </c>
      <c r="F15" s="34" t="s">
        <v>423</v>
      </c>
      <c r="G15" s="34" t="s">
        <v>52</v>
      </c>
      <c r="H15" s="33" t="s">
        <v>424</v>
      </c>
      <c r="I15" s="33" t="s">
        <v>425</v>
      </c>
      <c r="J15" s="42">
        <f t="shared" si="0"/>
        <v>66.916666666666671</v>
      </c>
      <c r="K15" s="44">
        <f t="shared" si="1"/>
        <v>6.6916666666666673</v>
      </c>
      <c r="L15" s="33" t="s">
        <v>426</v>
      </c>
      <c r="M15" s="33" t="s">
        <v>380</v>
      </c>
      <c r="N15" s="42">
        <f t="shared" si="2"/>
        <v>73.650000000000006</v>
      </c>
      <c r="O15" s="42">
        <f t="shared" si="3"/>
        <v>14.73</v>
      </c>
      <c r="P15" s="36">
        <v>0</v>
      </c>
      <c r="Q15" s="37">
        <v>0</v>
      </c>
      <c r="R15" s="37">
        <v>25</v>
      </c>
      <c r="S15" s="37"/>
      <c r="T15" s="30">
        <v>0</v>
      </c>
      <c r="U15" s="46">
        <f t="shared" si="4"/>
        <v>0</v>
      </c>
      <c r="V15" s="46">
        <f t="shared" si="5"/>
        <v>25</v>
      </c>
      <c r="W15" s="37">
        <v>0</v>
      </c>
      <c r="X15" s="38" t="s">
        <v>393</v>
      </c>
      <c r="Y15" s="37">
        <v>5</v>
      </c>
      <c r="Z15" s="32" t="e">
        <f t="shared" si="6"/>
        <v>#VALUE!</v>
      </c>
    </row>
    <row r="16" spans="1:26" ht="23.25">
      <c r="A16" s="19">
        <v>14</v>
      </c>
      <c r="B16" s="33">
        <v>163206</v>
      </c>
      <c r="C16" s="33">
        <v>1222190026</v>
      </c>
      <c r="D16" s="34" t="s">
        <v>427</v>
      </c>
      <c r="E16" s="35" t="s">
        <v>428</v>
      </c>
      <c r="F16" s="34" t="s">
        <v>429</v>
      </c>
      <c r="G16" s="34" t="s">
        <v>52</v>
      </c>
      <c r="H16" s="33" t="s">
        <v>430</v>
      </c>
      <c r="I16" s="33" t="s">
        <v>425</v>
      </c>
      <c r="J16" s="42">
        <f t="shared" si="0"/>
        <v>75.166666666666671</v>
      </c>
      <c r="K16" s="44">
        <f t="shared" si="1"/>
        <v>7.5166666666666675</v>
      </c>
      <c r="L16" s="33" t="s">
        <v>431</v>
      </c>
      <c r="M16" s="33" t="s">
        <v>432</v>
      </c>
      <c r="N16" s="42">
        <f t="shared" si="2"/>
        <v>71.900000000000006</v>
      </c>
      <c r="O16" s="42">
        <f t="shared" si="3"/>
        <v>14.38</v>
      </c>
      <c r="P16" s="36">
        <v>30</v>
      </c>
      <c r="Q16" s="37">
        <v>0</v>
      </c>
      <c r="R16" s="37">
        <v>0</v>
      </c>
      <c r="S16" s="37">
        <v>20</v>
      </c>
      <c r="T16" s="30">
        <v>0</v>
      </c>
      <c r="U16" s="46">
        <f t="shared" si="4"/>
        <v>0</v>
      </c>
      <c r="V16" s="46">
        <f t="shared" si="5"/>
        <v>30</v>
      </c>
      <c r="W16" s="37">
        <v>0</v>
      </c>
      <c r="X16" s="38">
        <v>6.2857142857142856</v>
      </c>
      <c r="Y16" s="37">
        <v>0</v>
      </c>
      <c r="Z16" s="32">
        <f t="shared" si="6"/>
        <v>58.182380952380953</v>
      </c>
    </row>
    <row r="17" spans="1:26" ht="23.25">
      <c r="A17" s="19">
        <v>15</v>
      </c>
      <c r="B17" s="19">
        <v>175697</v>
      </c>
      <c r="C17" s="19">
        <v>1222190029</v>
      </c>
      <c r="D17" s="20" t="s">
        <v>433</v>
      </c>
      <c r="E17" s="27" t="s">
        <v>434</v>
      </c>
      <c r="F17" s="20" t="s">
        <v>435</v>
      </c>
      <c r="G17" s="20" t="s">
        <v>140</v>
      </c>
      <c r="H17" s="19" t="s">
        <v>436</v>
      </c>
      <c r="I17" s="19" t="s">
        <v>378</v>
      </c>
      <c r="J17" s="42">
        <f t="shared" si="0"/>
        <v>82.310344827586206</v>
      </c>
      <c r="K17" s="44">
        <f t="shared" si="1"/>
        <v>8.2310344827586199</v>
      </c>
      <c r="L17" s="19" t="s">
        <v>437</v>
      </c>
      <c r="M17" s="19" t="s">
        <v>405</v>
      </c>
      <c r="N17" s="42">
        <f t="shared" si="2"/>
        <v>67.4375</v>
      </c>
      <c r="O17" s="42">
        <f t="shared" si="3"/>
        <v>13.487500000000001</v>
      </c>
      <c r="P17" s="28">
        <v>30</v>
      </c>
      <c r="Q17" s="29">
        <v>35</v>
      </c>
      <c r="R17" s="29">
        <v>0</v>
      </c>
      <c r="S17" s="29"/>
      <c r="T17" s="30">
        <v>0</v>
      </c>
      <c r="U17" s="46">
        <f t="shared" si="4"/>
        <v>0</v>
      </c>
      <c r="V17" s="46">
        <f t="shared" si="5"/>
        <v>35</v>
      </c>
      <c r="W17" s="29">
        <v>0</v>
      </c>
      <c r="X17" s="31">
        <v>6.8571428571428568</v>
      </c>
      <c r="Y17" s="29">
        <v>0</v>
      </c>
      <c r="Z17" s="32">
        <f t="shared" si="6"/>
        <v>63.575677339901475</v>
      </c>
    </row>
    <row r="18" spans="1:26" ht="23.25">
      <c r="A18" s="19">
        <v>16</v>
      </c>
      <c r="B18" s="33">
        <v>164308</v>
      </c>
      <c r="C18" s="33">
        <v>1222190033</v>
      </c>
      <c r="D18" s="34" t="s">
        <v>438</v>
      </c>
      <c r="E18" s="35" t="s">
        <v>439</v>
      </c>
      <c r="F18" s="34" t="s">
        <v>440</v>
      </c>
      <c r="G18" s="34" t="s">
        <v>28</v>
      </c>
      <c r="H18" s="33"/>
      <c r="I18" s="33"/>
      <c r="J18" s="42" t="e">
        <f t="shared" si="0"/>
        <v>#DIV/0!</v>
      </c>
      <c r="K18" s="44" t="e">
        <f t="shared" si="1"/>
        <v>#DIV/0!</v>
      </c>
      <c r="L18" s="33" t="s">
        <v>386</v>
      </c>
      <c r="M18" s="33" t="s">
        <v>386</v>
      </c>
      <c r="N18" s="42" t="e">
        <f t="shared" si="2"/>
        <v>#VALUE!</v>
      </c>
      <c r="O18" s="42" t="e">
        <f t="shared" si="3"/>
        <v>#VALUE!</v>
      </c>
      <c r="P18" s="36">
        <v>30</v>
      </c>
      <c r="Q18" s="37">
        <v>35</v>
      </c>
      <c r="R18" s="37">
        <v>5</v>
      </c>
      <c r="S18" s="37"/>
      <c r="T18" s="30">
        <v>0</v>
      </c>
      <c r="U18" s="46">
        <f t="shared" si="4"/>
        <v>0</v>
      </c>
      <c r="V18" s="46">
        <f t="shared" si="5"/>
        <v>35</v>
      </c>
      <c r="W18" s="37">
        <v>10</v>
      </c>
      <c r="X18" s="38" t="s">
        <v>393</v>
      </c>
      <c r="Y18" s="37">
        <v>5</v>
      </c>
      <c r="Z18" s="32" t="e">
        <f t="shared" si="6"/>
        <v>#VALUE!</v>
      </c>
    </row>
    <row r="19" spans="1:26" ht="23.25">
      <c r="A19" s="19">
        <v>17</v>
      </c>
      <c r="B19" s="33">
        <v>164815</v>
      </c>
      <c r="C19" s="33">
        <v>1222190034</v>
      </c>
      <c r="D19" s="34" t="s">
        <v>441</v>
      </c>
      <c r="E19" s="35" t="s">
        <v>442</v>
      </c>
      <c r="F19" s="34" t="s">
        <v>443</v>
      </c>
      <c r="G19" s="34" t="s">
        <v>52</v>
      </c>
      <c r="H19" s="33" t="s">
        <v>444</v>
      </c>
      <c r="I19" s="33" t="s">
        <v>378</v>
      </c>
      <c r="J19" s="42">
        <f t="shared" si="0"/>
        <v>75.965517241379317</v>
      </c>
      <c r="K19" s="44">
        <f t="shared" si="1"/>
        <v>7.5965517241379317</v>
      </c>
      <c r="L19" s="33" t="s">
        <v>445</v>
      </c>
      <c r="M19" s="33" t="s">
        <v>446</v>
      </c>
      <c r="N19" s="42">
        <f t="shared" si="2"/>
        <v>84.870689655172413</v>
      </c>
      <c r="O19" s="42">
        <f t="shared" si="3"/>
        <v>16.974137931034484</v>
      </c>
      <c r="P19" s="36"/>
      <c r="Q19" s="37"/>
      <c r="R19" s="37"/>
      <c r="S19" s="37"/>
      <c r="T19" s="30" t="s">
        <v>82</v>
      </c>
      <c r="U19" s="46">
        <f t="shared" si="4"/>
        <v>24</v>
      </c>
      <c r="V19" s="46">
        <f t="shared" si="5"/>
        <v>24</v>
      </c>
      <c r="W19" s="37"/>
      <c r="X19" s="38" t="s">
        <v>393</v>
      </c>
      <c r="Y19" s="37">
        <v>0</v>
      </c>
      <c r="Z19" s="32" t="e">
        <f t="shared" si="6"/>
        <v>#VALUE!</v>
      </c>
    </row>
    <row r="20" spans="1:26" ht="34.5">
      <c r="A20" s="19">
        <v>18</v>
      </c>
      <c r="B20" s="33">
        <v>162854</v>
      </c>
      <c r="C20" s="33">
        <v>1222190035</v>
      </c>
      <c r="D20" s="34" t="s">
        <v>447</v>
      </c>
      <c r="E20" s="35" t="s">
        <v>448</v>
      </c>
      <c r="F20" s="34" t="s">
        <v>449</v>
      </c>
      <c r="G20" s="34" t="s">
        <v>52</v>
      </c>
      <c r="H20" s="33" t="s">
        <v>450</v>
      </c>
      <c r="I20" s="33" t="s">
        <v>451</v>
      </c>
      <c r="J20" s="42">
        <f t="shared" si="0"/>
        <v>91.384615384615387</v>
      </c>
      <c r="K20" s="44">
        <f t="shared" si="1"/>
        <v>9.138461538461538</v>
      </c>
      <c r="L20" s="33" t="s">
        <v>452</v>
      </c>
      <c r="M20" s="33" t="s">
        <v>380</v>
      </c>
      <c r="N20" s="42">
        <f t="shared" si="2"/>
        <v>65.2</v>
      </c>
      <c r="O20" s="42">
        <f t="shared" si="3"/>
        <v>13.040000000000001</v>
      </c>
      <c r="P20" s="36">
        <v>30</v>
      </c>
      <c r="Q20" s="37">
        <v>35</v>
      </c>
      <c r="R20" s="37">
        <v>0</v>
      </c>
      <c r="S20" s="37"/>
      <c r="T20" s="30">
        <v>0</v>
      </c>
      <c r="U20" s="46">
        <f t="shared" si="4"/>
        <v>0</v>
      </c>
      <c r="V20" s="46">
        <f t="shared" si="5"/>
        <v>35</v>
      </c>
      <c r="W20" s="37">
        <v>0</v>
      </c>
      <c r="X20" s="38">
        <v>8.5714285714285712</v>
      </c>
      <c r="Y20" s="37">
        <v>0</v>
      </c>
      <c r="Z20" s="32">
        <f t="shared" si="6"/>
        <v>65.749890109890103</v>
      </c>
    </row>
    <row r="21" spans="1:26" ht="34.5">
      <c r="A21" s="19">
        <v>19</v>
      </c>
      <c r="B21" s="19">
        <v>160031</v>
      </c>
      <c r="C21" s="19">
        <v>1222190036</v>
      </c>
      <c r="D21" s="20" t="s">
        <v>453</v>
      </c>
      <c r="E21" s="27" t="s">
        <v>454</v>
      </c>
      <c r="F21" s="20" t="s">
        <v>455</v>
      </c>
      <c r="G21" s="20" t="s">
        <v>52</v>
      </c>
      <c r="H21" s="19" t="s">
        <v>456</v>
      </c>
      <c r="I21" s="19" t="s">
        <v>378</v>
      </c>
      <c r="J21" s="42">
        <f t="shared" si="0"/>
        <v>76.758620689655174</v>
      </c>
      <c r="K21" s="44">
        <f t="shared" si="1"/>
        <v>7.6758620689655173</v>
      </c>
      <c r="L21" s="19">
        <v>2268</v>
      </c>
      <c r="M21" s="19">
        <v>2800</v>
      </c>
      <c r="N21" s="42">
        <f t="shared" si="2"/>
        <v>81</v>
      </c>
      <c r="O21" s="42">
        <f t="shared" si="3"/>
        <v>16.2</v>
      </c>
      <c r="P21" s="28">
        <v>30</v>
      </c>
      <c r="Q21" s="29">
        <v>0</v>
      </c>
      <c r="R21" s="29">
        <v>25</v>
      </c>
      <c r="S21" s="29"/>
      <c r="T21" s="30" t="s">
        <v>269</v>
      </c>
      <c r="U21" s="46">
        <f t="shared" si="4"/>
        <v>33.6</v>
      </c>
      <c r="V21" s="46">
        <f t="shared" si="5"/>
        <v>33.6</v>
      </c>
      <c r="W21" s="29">
        <v>0</v>
      </c>
      <c r="X21" s="31">
        <v>8.4285714285714288</v>
      </c>
      <c r="Y21" s="29">
        <v>5</v>
      </c>
      <c r="Z21" s="32">
        <f t="shared" si="6"/>
        <v>70.904433497536942</v>
      </c>
    </row>
    <row r="22" spans="1:26" ht="23.25">
      <c r="A22" s="19">
        <v>20</v>
      </c>
      <c r="B22" s="33">
        <v>175499</v>
      </c>
      <c r="C22" s="33">
        <v>1222190038</v>
      </c>
      <c r="D22" s="34" t="s">
        <v>457</v>
      </c>
      <c r="E22" s="35" t="s">
        <v>458</v>
      </c>
      <c r="F22" s="34" t="s">
        <v>459</v>
      </c>
      <c r="G22" s="34" t="s">
        <v>52</v>
      </c>
      <c r="H22" s="33" t="s">
        <v>460</v>
      </c>
      <c r="I22" s="33" t="s">
        <v>398</v>
      </c>
      <c r="J22" s="42">
        <f t="shared" si="0"/>
        <v>76.916666666666671</v>
      </c>
      <c r="K22" s="44">
        <f t="shared" si="1"/>
        <v>7.6916666666666673</v>
      </c>
      <c r="L22" s="33" t="s">
        <v>461</v>
      </c>
      <c r="M22" s="33" t="s">
        <v>462</v>
      </c>
      <c r="N22" s="42">
        <f t="shared" si="2"/>
        <v>80.925925925925924</v>
      </c>
      <c r="O22" s="42">
        <f t="shared" si="3"/>
        <v>16.185185185185183</v>
      </c>
      <c r="P22" s="36"/>
      <c r="Q22" s="37"/>
      <c r="R22" s="37"/>
      <c r="S22" s="37"/>
      <c r="T22" s="30" t="s">
        <v>132</v>
      </c>
      <c r="U22" s="46">
        <f t="shared" si="4"/>
        <v>26.668000000000003</v>
      </c>
      <c r="V22" s="46">
        <f t="shared" si="5"/>
        <v>26.668000000000003</v>
      </c>
      <c r="W22" s="37"/>
      <c r="X22" s="38">
        <v>4.4285714285714288</v>
      </c>
      <c r="Y22" s="37">
        <v>0</v>
      </c>
      <c r="Z22" s="32">
        <f t="shared" si="6"/>
        <v>54.973423280423283</v>
      </c>
    </row>
    <row r="23" spans="1:26" ht="34.5">
      <c r="A23" s="19">
        <v>21</v>
      </c>
      <c r="B23" s="33">
        <v>160147</v>
      </c>
      <c r="C23" s="33">
        <v>1222190040</v>
      </c>
      <c r="D23" s="34" t="s">
        <v>463</v>
      </c>
      <c r="E23" s="35" t="s">
        <v>464</v>
      </c>
      <c r="F23" s="34" t="s">
        <v>465</v>
      </c>
      <c r="G23" s="34" t="s">
        <v>90</v>
      </c>
      <c r="H23" s="33" t="s">
        <v>466</v>
      </c>
      <c r="I23" s="33" t="s">
        <v>378</v>
      </c>
      <c r="J23" s="42">
        <f t="shared" si="0"/>
        <v>65.310344827586206</v>
      </c>
      <c r="K23" s="44">
        <f t="shared" si="1"/>
        <v>6.5310344827586206</v>
      </c>
      <c r="L23" s="33" t="s">
        <v>467</v>
      </c>
      <c r="M23" s="33" t="s">
        <v>380</v>
      </c>
      <c r="N23" s="42">
        <f t="shared" si="2"/>
        <v>80.400000000000006</v>
      </c>
      <c r="O23" s="42">
        <f t="shared" si="3"/>
        <v>16.080000000000002</v>
      </c>
      <c r="P23" s="36">
        <v>30</v>
      </c>
      <c r="Q23" s="37">
        <v>35</v>
      </c>
      <c r="R23" s="37">
        <v>0</v>
      </c>
      <c r="S23" s="37"/>
      <c r="T23" s="30">
        <v>0</v>
      </c>
      <c r="U23" s="46">
        <f t="shared" si="4"/>
        <v>0</v>
      </c>
      <c r="V23" s="46">
        <f t="shared" si="5"/>
        <v>35</v>
      </c>
      <c r="W23" s="37">
        <v>0</v>
      </c>
      <c r="X23" s="38">
        <v>8.5714285714285712</v>
      </c>
      <c r="Y23" s="37">
        <v>0</v>
      </c>
      <c r="Z23" s="32">
        <f t="shared" si="6"/>
        <v>66.182463054187195</v>
      </c>
    </row>
    <row r="24" spans="1:26" ht="23.25">
      <c r="A24" s="19">
        <v>22</v>
      </c>
      <c r="B24" s="19">
        <v>160843</v>
      </c>
      <c r="C24" s="19">
        <v>1222190041</v>
      </c>
      <c r="D24" s="20" t="s">
        <v>468</v>
      </c>
      <c r="E24" s="27" t="s">
        <v>469</v>
      </c>
      <c r="F24" s="20" t="s">
        <v>470</v>
      </c>
      <c r="G24" s="20" t="s">
        <v>52</v>
      </c>
      <c r="H24" s="19" t="s">
        <v>471</v>
      </c>
      <c r="I24" s="19" t="s">
        <v>378</v>
      </c>
      <c r="J24" s="42">
        <f t="shared" si="0"/>
        <v>70.241379310344826</v>
      </c>
      <c r="K24" s="44">
        <f t="shared" si="1"/>
        <v>7.0241379310344829</v>
      </c>
      <c r="L24" s="19">
        <v>65.87</v>
      </c>
      <c r="M24" s="19">
        <v>100</v>
      </c>
      <c r="N24" s="42">
        <f t="shared" si="2"/>
        <v>65.87</v>
      </c>
      <c r="O24" s="42">
        <f t="shared" si="3"/>
        <v>13.174000000000001</v>
      </c>
      <c r="P24" s="28">
        <v>30</v>
      </c>
      <c r="Q24" s="29">
        <v>35</v>
      </c>
      <c r="R24" s="29">
        <v>0</v>
      </c>
      <c r="S24" s="29"/>
      <c r="T24" s="30">
        <v>0</v>
      </c>
      <c r="U24" s="46">
        <f t="shared" si="4"/>
        <v>0</v>
      </c>
      <c r="V24" s="46">
        <f t="shared" si="5"/>
        <v>35</v>
      </c>
      <c r="W24" s="29">
        <v>0</v>
      </c>
      <c r="X24" s="31">
        <v>8.7142857142857135</v>
      </c>
      <c r="Y24" s="29">
        <v>0</v>
      </c>
      <c r="Z24" s="32">
        <f t="shared" si="6"/>
        <v>63.912423645320196</v>
      </c>
    </row>
    <row r="25" spans="1:26" ht="23.25">
      <c r="A25" s="19">
        <v>23</v>
      </c>
      <c r="B25" s="19">
        <v>164095</v>
      </c>
      <c r="C25" s="19">
        <v>1222190042</v>
      </c>
      <c r="D25" s="20" t="s">
        <v>472</v>
      </c>
      <c r="E25" s="27" t="s">
        <v>473</v>
      </c>
      <c r="F25" s="20" t="s">
        <v>22</v>
      </c>
      <c r="G25" s="20" t="s">
        <v>23</v>
      </c>
      <c r="H25" s="19" t="s">
        <v>474</v>
      </c>
      <c r="I25" s="19" t="s">
        <v>425</v>
      </c>
      <c r="J25" s="42">
        <f t="shared" si="0"/>
        <v>60</v>
      </c>
      <c r="K25" s="44">
        <f t="shared" si="1"/>
        <v>6</v>
      </c>
      <c r="L25" s="19" t="s">
        <v>475</v>
      </c>
      <c r="M25" s="19" t="s">
        <v>380</v>
      </c>
      <c r="N25" s="42">
        <f t="shared" si="2"/>
        <v>60.9</v>
      </c>
      <c r="O25" s="42">
        <f t="shared" si="3"/>
        <v>12.18</v>
      </c>
      <c r="P25" s="28">
        <v>30</v>
      </c>
      <c r="Q25" s="29">
        <v>0</v>
      </c>
      <c r="R25" s="29">
        <v>25</v>
      </c>
      <c r="S25" s="29"/>
      <c r="T25" s="30">
        <v>0</v>
      </c>
      <c r="U25" s="46">
        <f t="shared" si="4"/>
        <v>0</v>
      </c>
      <c r="V25" s="46">
        <f t="shared" si="5"/>
        <v>30</v>
      </c>
      <c r="W25" s="29">
        <v>0</v>
      </c>
      <c r="X25" s="31" t="s">
        <v>393</v>
      </c>
      <c r="Y25" s="29">
        <v>5</v>
      </c>
      <c r="Z25" s="32" t="e">
        <f t="shared" si="6"/>
        <v>#VALUE!</v>
      </c>
    </row>
    <row r="26" spans="1:26" ht="45.75">
      <c r="A26" s="19">
        <v>24</v>
      </c>
      <c r="B26" s="33">
        <v>161677</v>
      </c>
      <c r="C26" s="33">
        <v>1222190043</v>
      </c>
      <c r="D26" s="34" t="s">
        <v>476</v>
      </c>
      <c r="E26" s="35" t="s">
        <v>477</v>
      </c>
      <c r="F26" s="34" t="s">
        <v>478</v>
      </c>
      <c r="G26" s="34" t="s">
        <v>23</v>
      </c>
      <c r="H26" s="33" t="s">
        <v>479</v>
      </c>
      <c r="I26" s="33" t="s">
        <v>378</v>
      </c>
      <c r="J26" s="42">
        <f t="shared" si="0"/>
        <v>68.758620689655174</v>
      </c>
      <c r="K26" s="44">
        <f t="shared" si="1"/>
        <v>6.8758620689655174</v>
      </c>
      <c r="L26" s="33">
        <v>78.5</v>
      </c>
      <c r="M26" s="33">
        <v>100</v>
      </c>
      <c r="N26" s="42">
        <f t="shared" si="2"/>
        <v>78.5</v>
      </c>
      <c r="O26" s="42">
        <f t="shared" si="3"/>
        <v>15.7</v>
      </c>
      <c r="P26" s="36">
        <v>30</v>
      </c>
      <c r="Q26" s="37">
        <v>35</v>
      </c>
      <c r="R26" s="37">
        <v>0</v>
      </c>
      <c r="S26" s="37"/>
      <c r="T26" s="30" t="s">
        <v>48</v>
      </c>
      <c r="U26" s="46">
        <f t="shared" si="4"/>
        <v>20.268000000000001</v>
      </c>
      <c r="V26" s="46">
        <f t="shared" si="5"/>
        <v>35</v>
      </c>
      <c r="W26" s="37">
        <v>0</v>
      </c>
      <c r="X26" s="38">
        <v>6.1428571428571432</v>
      </c>
      <c r="Y26" s="37">
        <v>0</v>
      </c>
      <c r="Z26" s="32">
        <f t="shared" si="6"/>
        <v>63.718719211822659</v>
      </c>
    </row>
    <row r="27" spans="1:26" ht="34.5">
      <c r="A27" s="19">
        <v>25</v>
      </c>
      <c r="B27" s="19">
        <v>159713</v>
      </c>
      <c r="C27" s="19">
        <v>1222190044</v>
      </c>
      <c r="D27" s="20" t="s">
        <v>481</v>
      </c>
      <c r="E27" s="27" t="s">
        <v>482</v>
      </c>
      <c r="F27" s="20" t="s">
        <v>483</v>
      </c>
      <c r="G27" s="20" t="s">
        <v>52</v>
      </c>
      <c r="H27" s="19" t="s">
        <v>484</v>
      </c>
      <c r="I27" s="19" t="s">
        <v>378</v>
      </c>
      <c r="J27" s="42">
        <f t="shared" si="0"/>
        <v>71.517241379310349</v>
      </c>
      <c r="K27" s="44">
        <f t="shared" si="1"/>
        <v>7.1517241379310352</v>
      </c>
      <c r="L27" s="19" t="s">
        <v>485</v>
      </c>
      <c r="M27" s="19" t="s">
        <v>486</v>
      </c>
      <c r="N27" s="42">
        <f t="shared" si="2"/>
        <v>76.452830188679243</v>
      </c>
      <c r="O27" s="42">
        <f t="shared" si="3"/>
        <v>15.290566037735848</v>
      </c>
      <c r="P27" s="28">
        <v>0</v>
      </c>
      <c r="Q27" s="29">
        <v>0</v>
      </c>
      <c r="R27" s="29">
        <v>0</v>
      </c>
      <c r="S27" s="29"/>
      <c r="T27" s="30" t="s">
        <v>321</v>
      </c>
      <c r="U27" s="46">
        <f t="shared" si="4"/>
        <v>25.068000000000001</v>
      </c>
      <c r="V27" s="46">
        <f t="shared" si="5"/>
        <v>25.068000000000001</v>
      </c>
      <c r="W27" s="29">
        <v>0</v>
      </c>
      <c r="X27" s="31">
        <v>5.1428571428571432</v>
      </c>
      <c r="Y27" s="29">
        <v>5</v>
      </c>
      <c r="Z27" s="32">
        <f t="shared" si="6"/>
        <v>57.653147318524027</v>
      </c>
    </row>
    <row r="28" spans="1:26" ht="23.25">
      <c r="A28" s="19">
        <v>26</v>
      </c>
      <c r="B28" s="33">
        <v>162330</v>
      </c>
      <c r="C28" s="33">
        <v>1222190051</v>
      </c>
      <c r="D28" s="34" t="s">
        <v>55</v>
      </c>
      <c r="E28" s="35" t="s">
        <v>56</v>
      </c>
      <c r="F28" s="34" t="s">
        <v>57</v>
      </c>
      <c r="G28" s="34" t="s">
        <v>28</v>
      </c>
      <c r="H28" s="33" t="s">
        <v>487</v>
      </c>
      <c r="I28" s="33" t="s">
        <v>378</v>
      </c>
      <c r="J28" s="42">
        <f t="shared" si="0"/>
        <v>57.689655172413794</v>
      </c>
      <c r="K28" s="44">
        <f t="shared" si="1"/>
        <v>5.7689655172413792</v>
      </c>
      <c r="L28" s="33" t="s">
        <v>488</v>
      </c>
      <c r="M28" s="33" t="s">
        <v>380</v>
      </c>
      <c r="N28" s="42">
        <f t="shared" si="2"/>
        <v>59.6</v>
      </c>
      <c r="O28" s="42">
        <f t="shared" si="3"/>
        <v>11.92</v>
      </c>
      <c r="P28" s="28">
        <v>30</v>
      </c>
      <c r="Q28" s="29">
        <v>35</v>
      </c>
      <c r="R28" s="29">
        <v>0</v>
      </c>
      <c r="S28" s="29"/>
      <c r="T28" s="30" t="s">
        <v>59</v>
      </c>
      <c r="U28" s="46">
        <f t="shared" si="4"/>
        <v>20.8</v>
      </c>
      <c r="V28" s="46">
        <f t="shared" si="5"/>
        <v>35</v>
      </c>
      <c r="W28" s="29">
        <v>0</v>
      </c>
      <c r="X28" s="31">
        <v>8.5714285714285712</v>
      </c>
      <c r="Y28" s="29">
        <v>5</v>
      </c>
      <c r="Z28" s="32">
        <f t="shared" si="6"/>
        <v>66.260394088669955</v>
      </c>
    </row>
    <row r="29" spans="1:26" ht="23.25">
      <c r="A29" s="19">
        <v>27</v>
      </c>
      <c r="B29" s="33">
        <v>162235</v>
      </c>
      <c r="C29" s="33">
        <v>1222190052</v>
      </c>
      <c r="D29" s="34" t="s">
        <v>489</v>
      </c>
      <c r="E29" s="35" t="s">
        <v>67</v>
      </c>
      <c r="F29" s="34" t="s">
        <v>490</v>
      </c>
      <c r="G29" s="34" t="s">
        <v>23</v>
      </c>
      <c r="H29" s="33" t="s">
        <v>491</v>
      </c>
      <c r="I29" s="33" t="s">
        <v>378</v>
      </c>
      <c r="J29" s="42">
        <f t="shared" si="0"/>
        <v>70.65517241379311</v>
      </c>
      <c r="K29" s="44">
        <f t="shared" si="1"/>
        <v>7.065517241379311</v>
      </c>
      <c r="L29" s="33" t="s">
        <v>492</v>
      </c>
      <c r="M29" s="33" t="s">
        <v>398</v>
      </c>
      <c r="N29" s="42">
        <f t="shared" si="2"/>
        <v>75.083333333333329</v>
      </c>
      <c r="O29" s="42">
        <f t="shared" si="3"/>
        <v>15.016666666666666</v>
      </c>
      <c r="P29" s="36">
        <v>30</v>
      </c>
      <c r="Q29" s="37">
        <v>35</v>
      </c>
      <c r="R29" s="37">
        <v>0</v>
      </c>
      <c r="S29" s="37"/>
      <c r="T29" s="30">
        <v>0</v>
      </c>
      <c r="U29" s="46">
        <f t="shared" si="4"/>
        <v>0</v>
      </c>
      <c r="V29" s="46">
        <f t="shared" si="5"/>
        <v>35</v>
      </c>
      <c r="W29" s="37">
        <v>0</v>
      </c>
      <c r="X29" s="38">
        <v>8.1428571428571423</v>
      </c>
      <c r="Y29" s="37">
        <v>0</v>
      </c>
      <c r="Z29" s="32">
        <f t="shared" si="6"/>
        <v>65.225041050903116</v>
      </c>
    </row>
    <row r="30" spans="1:26" ht="45.75">
      <c r="A30" s="19">
        <v>28</v>
      </c>
      <c r="B30" s="19">
        <v>160936</v>
      </c>
      <c r="C30" s="19">
        <v>1222190053</v>
      </c>
      <c r="D30" s="20" t="s">
        <v>60</v>
      </c>
      <c r="E30" s="27" t="s">
        <v>61</v>
      </c>
      <c r="F30" s="20" t="s">
        <v>62</v>
      </c>
      <c r="G30" s="20" t="s">
        <v>52</v>
      </c>
      <c r="H30" s="19" t="s">
        <v>493</v>
      </c>
      <c r="I30" s="19" t="s">
        <v>398</v>
      </c>
      <c r="J30" s="42">
        <f t="shared" si="0"/>
        <v>67.25</v>
      </c>
      <c r="K30" s="44">
        <f t="shared" si="1"/>
        <v>6.7249999999999996</v>
      </c>
      <c r="L30" s="19" t="s">
        <v>494</v>
      </c>
      <c r="M30" s="19" t="s">
        <v>380</v>
      </c>
      <c r="N30" s="42">
        <f t="shared" si="2"/>
        <v>60.55</v>
      </c>
      <c r="O30" s="42">
        <f t="shared" si="3"/>
        <v>12.11</v>
      </c>
      <c r="P30" s="36">
        <v>30</v>
      </c>
      <c r="Q30" s="37">
        <v>0</v>
      </c>
      <c r="R30" s="37">
        <v>0</v>
      </c>
      <c r="S30" s="37"/>
      <c r="T30" s="30" t="s">
        <v>65</v>
      </c>
      <c r="U30" s="46">
        <f t="shared" si="4"/>
        <v>28.268000000000001</v>
      </c>
      <c r="V30" s="46">
        <f t="shared" si="5"/>
        <v>30</v>
      </c>
      <c r="W30" s="37">
        <v>0</v>
      </c>
      <c r="X30" s="38">
        <v>6.4285714285714288</v>
      </c>
      <c r="Y30" s="37">
        <v>5</v>
      </c>
      <c r="Z30" s="32">
        <f t="shared" si="6"/>
        <v>60.263571428571431</v>
      </c>
    </row>
    <row r="31" spans="1:26" ht="45.75">
      <c r="A31" s="19">
        <v>29</v>
      </c>
      <c r="B31" s="19">
        <v>160398</v>
      </c>
      <c r="C31" s="19">
        <v>1222190054</v>
      </c>
      <c r="D31" s="20" t="s">
        <v>66</v>
      </c>
      <c r="E31" s="27" t="s">
        <v>67</v>
      </c>
      <c r="F31" s="20" t="s">
        <v>68</v>
      </c>
      <c r="G31" s="20" t="s">
        <v>52</v>
      </c>
      <c r="H31" s="19" t="s">
        <v>495</v>
      </c>
      <c r="I31" s="19" t="s">
        <v>385</v>
      </c>
      <c r="J31" s="42">
        <f t="shared" si="0"/>
        <v>77.961538461538467</v>
      </c>
      <c r="K31" s="44">
        <f t="shared" si="1"/>
        <v>7.7961538461538469</v>
      </c>
      <c r="L31" s="19">
        <v>74.83</v>
      </c>
      <c r="M31" s="19">
        <v>100</v>
      </c>
      <c r="N31" s="42">
        <f t="shared" si="2"/>
        <v>74.83</v>
      </c>
      <c r="O31" s="42">
        <f t="shared" si="3"/>
        <v>14.965999999999999</v>
      </c>
      <c r="P31" s="28"/>
      <c r="Q31" s="29"/>
      <c r="R31" s="29"/>
      <c r="S31" s="29"/>
      <c r="T31" s="30" t="s">
        <v>42</v>
      </c>
      <c r="U31" s="46">
        <f t="shared" si="4"/>
        <v>21.868000000000002</v>
      </c>
      <c r="V31" s="46">
        <f t="shared" si="5"/>
        <v>21.868000000000002</v>
      </c>
      <c r="W31" s="29"/>
      <c r="X31" s="31">
        <v>8.5714285714285712</v>
      </c>
      <c r="Y31" s="29">
        <v>0</v>
      </c>
      <c r="Z31" s="32">
        <f t="shared" si="6"/>
        <v>53.201582417582422</v>
      </c>
    </row>
    <row r="32" spans="1:26" ht="34.5">
      <c r="A32" s="19">
        <v>30</v>
      </c>
      <c r="B32" s="19">
        <v>160707</v>
      </c>
      <c r="C32" s="19">
        <v>1222190055</v>
      </c>
      <c r="D32" s="20" t="s">
        <v>71</v>
      </c>
      <c r="E32" s="27" t="s">
        <v>72</v>
      </c>
      <c r="F32" s="20" t="s">
        <v>73</v>
      </c>
      <c r="G32" s="20" t="s">
        <v>39</v>
      </c>
      <c r="H32" s="19" t="s">
        <v>497</v>
      </c>
      <c r="I32" s="19" t="s">
        <v>385</v>
      </c>
      <c r="J32" s="42">
        <f t="shared" si="0"/>
        <v>75.192307692307693</v>
      </c>
      <c r="K32" s="44">
        <f t="shared" si="1"/>
        <v>7.5192307692307692</v>
      </c>
      <c r="L32" s="19" t="s">
        <v>498</v>
      </c>
      <c r="M32" s="19" t="s">
        <v>380</v>
      </c>
      <c r="N32" s="42">
        <f t="shared" si="2"/>
        <v>77.150000000000006</v>
      </c>
      <c r="O32" s="42">
        <f t="shared" si="3"/>
        <v>15.430000000000001</v>
      </c>
      <c r="P32" s="28">
        <v>30</v>
      </c>
      <c r="Q32" s="29">
        <v>35</v>
      </c>
      <c r="R32" s="29">
        <v>0</v>
      </c>
      <c r="S32" s="29"/>
      <c r="T32" s="30">
        <v>0</v>
      </c>
      <c r="U32" s="46">
        <f t="shared" si="4"/>
        <v>0</v>
      </c>
      <c r="V32" s="46">
        <f t="shared" si="5"/>
        <v>35</v>
      </c>
      <c r="W32" s="29">
        <v>0</v>
      </c>
      <c r="X32" s="31">
        <v>6.5714285714285712</v>
      </c>
      <c r="Y32" s="29">
        <v>5</v>
      </c>
      <c r="Z32" s="32">
        <f t="shared" si="6"/>
        <v>69.520659340659336</v>
      </c>
    </row>
    <row r="33" spans="1:26" ht="23.25">
      <c r="A33" s="19">
        <v>31</v>
      </c>
      <c r="B33" s="33">
        <v>163040</v>
      </c>
      <c r="C33" s="33">
        <v>1222190056</v>
      </c>
      <c r="D33" s="34" t="s">
        <v>499</v>
      </c>
      <c r="E33" s="35" t="s">
        <v>500</v>
      </c>
      <c r="F33" s="34" t="s">
        <v>501</v>
      </c>
      <c r="G33" s="34" t="s">
        <v>23</v>
      </c>
      <c r="H33" s="33" t="s">
        <v>502</v>
      </c>
      <c r="I33" s="33" t="s">
        <v>385</v>
      </c>
      <c r="J33" s="42">
        <f t="shared" si="0"/>
        <v>63.53846153846154</v>
      </c>
      <c r="K33" s="44">
        <f t="shared" si="1"/>
        <v>6.3538461538461544</v>
      </c>
      <c r="L33" s="33" t="s">
        <v>386</v>
      </c>
      <c r="M33" s="33" t="s">
        <v>392</v>
      </c>
      <c r="N33" s="42" t="e">
        <f t="shared" si="2"/>
        <v>#VALUE!</v>
      </c>
      <c r="O33" s="42" t="e">
        <f t="shared" si="3"/>
        <v>#VALUE!</v>
      </c>
      <c r="P33" s="36">
        <v>30</v>
      </c>
      <c r="Q33" s="37">
        <v>35</v>
      </c>
      <c r="R33" s="37">
        <v>0</v>
      </c>
      <c r="S33" s="37"/>
      <c r="T33" s="30">
        <v>0</v>
      </c>
      <c r="U33" s="46">
        <f t="shared" si="4"/>
        <v>0</v>
      </c>
      <c r="V33" s="46">
        <f t="shared" si="5"/>
        <v>35</v>
      </c>
      <c r="W33" s="37">
        <v>0</v>
      </c>
      <c r="X33" s="38" t="s">
        <v>393</v>
      </c>
      <c r="Y33" s="37">
        <v>0</v>
      </c>
      <c r="Z33" s="32" t="e">
        <f t="shared" si="6"/>
        <v>#VALUE!</v>
      </c>
    </row>
    <row r="34" spans="1:26" ht="57">
      <c r="A34" s="19">
        <v>32</v>
      </c>
      <c r="B34" s="33">
        <v>162241</v>
      </c>
      <c r="C34" s="33">
        <v>1222190057</v>
      </c>
      <c r="D34" s="34" t="s">
        <v>503</v>
      </c>
      <c r="E34" s="35" t="s">
        <v>504</v>
      </c>
      <c r="F34" s="34" t="s">
        <v>505</v>
      </c>
      <c r="G34" s="34" t="s">
        <v>52</v>
      </c>
      <c r="H34" s="33" t="s">
        <v>506</v>
      </c>
      <c r="I34" s="33" t="s">
        <v>375</v>
      </c>
      <c r="J34" s="42">
        <f t="shared" si="0"/>
        <v>89.365079365079367</v>
      </c>
      <c r="K34" s="44">
        <f t="shared" si="1"/>
        <v>8.9365079365079367</v>
      </c>
      <c r="L34" s="33" t="s">
        <v>507</v>
      </c>
      <c r="M34" s="33" t="s">
        <v>380</v>
      </c>
      <c r="N34" s="42">
        <f t="shared" si="2"/>
        <v>90.5</v>
      </c>
      <c r="O34" s="42">
        <f t="shared" si="3"/>
        <v>18.100000000000001</v>
      </c>
      <c r="P34" s="36">
        <v>0</v>
      </c>
      <c r="Q34" s="37">
        <v>0</v>
      </c>
      <c r="R34" s="37">
        <v>0</v>
      </c>
      <c r="S34" s="37"/>
      <c r="T34" s="30" t="s">
        <v>132</v>
      </c>
      <c r="U34" s="46">
        <f t="shared" si="4"/>
        <v>26.668000000000003</v>
      </c>
      <c r="V34" s="46">
        <f t="shared" si="5"/>
        <v>26.668000000000003</v>
      </c>
      <c r="W34" s="37">
        <v>0</v>
      </c>
      <c r="X34" s="38">
        <v>8.7142857142857135</v>
      </c>
      <c r="Y34" s="37">
        <v>5</v>
      </c>
      <c r="Z34" s="32">
        <f t="shared" si="6"/>
        <v>67.418793650793646</v>
      </c>
    </row>
    <row r="35" spans="1:26" ht="23.25">
      <c r="A35" s="19">
        <v>33</v>
      </c>
      <c r="B35" s="33">
        <v>160643</v>
      </c>
      <c r="C35" s="33">
        <v>1222190060</v>
      </c>
      <c r="D35" s="34" t="s">
        <v>77</v>
      </c>
      <c r="E35" s="35" t="s">
        <v>78</v>
      </c>
      <c r="F35" s="34" t="s">
        <v>79</v>
      </c>
      <c r="G35" s="34" t="s">
        <v>52</v>
      </c>
      <c r="H35" s="33" t="s">
        <v>508</v>
      </c>
      <c r="I35" s="33" t="s">
        <v>378</v>
      </c>
      <c r="J35" s="42">
        <f t="shared" si="0"/>
        <v>88.482758620689651</v>
      </c>
      <c r="K35" s="44">
        <f t="shared" si="1"/>
        <v>8.8482758620689648</v>
      </c>
      <c r="L35" s="33" t="s">
        <v>509</v>
      </c>
      <c r="M35" s="33" t="s">
        <v>380</v>
      </c>
      <c r="N35" s="42">
        <f t="shared" si="2"/>
        <v>84.25</v>
      </c>
      <c r="O35" s="42">
        <f t="shared" si="3"/>
        <v>16.850000000000001</v>
      </c>
      <c r="P35" s="36">
        <v>30</v>
      </c>
      <c r="Q35" s="37">
        <v>35</v>
      </c>
      <c r="R35" s="37">
        <v>0</v>
      </c>
      <c r="S35" s="37">
        <v>6</v>
      </c>
      <c r="T35" s="30" t="s">
        <v>82</v>
      </c>
      <c r="U35" s="46">
        <f t="shared" si="4"/>
        <v>24</v>
      </c>
      <c r="V35" s="46">
        <f t="shared" si="5"/>
        <v>35</v>
      </c>
      <c r="W35" s="37">
        <v>0</v>
      </c>
      <c r="X35" s="38">
        <v>8.8571428571428577</v>
      </c>
      <c r="Y35" s="37">
        <v>5</v>
      </c>
      <c r="Z35" s="32">
        <f t="shared" si="6"/>
        <v>74.555418719211815</v>
      </c>
    </row>
    <row r="36" spans="1:26" ht="23.25">
      <c r="A36" s="19">
        <v>34</v>
      </c>
      <c r="B36" s="33">
        <v>163941</v>
      </c>
      <c r="C36" s="33">
        <v>1222190061</v>
      </c>
      <c r="D36" s="34" t="s">
        <v>83</v>
      </c>
      <c r="E36" s="35" t="s">
        <v>84</v>
      </c>
      <c r="F36" s="34" t="s">
        <v>85</v>
      </c>
      <c r="G36" s="34" t="s">
        <v>52</v>
      </c>
      <c r="H36" s="33" t="s">
        <v>510</v>
      </c>
      <c r="I36" s="33" t="s">
        <v>378</v>
      </c>
      <c r="J36" s="42">
        <f t="shared" si="0"/>
        <v>79.206896551724142</v>
      </c>
      <c r="K36" s="44">
        <f t="shared" si="1"/>
        <v>7.9206896551724144</v>
      </c>
      <c r="L36" s="33" t="s">
        <v>511</v>
      </c>
      <c r="M36" s="33" t="s">
        <v>380</v>
      </c>
      <c r="N36" s="42">
        <f t="shared" si="2"/>
        <v>82.1</v>
      </c>
      <c r="O36" s="42">
        <f t="shared" si="3"/>
        <v>16.419999999999998</v>
      </c>
      <c r="P36" s="36">
        <v>30</v>
      </c>
      <c r="Q36" s="37">
        <v>0</v>
      </c>
      <c r="R36" s="37">
        <v>0</v>
      </c>
      <c r="S36" s="37"/>
      <c r="T36" s="30" t="s">
        <v>65</v>
      </c>
      <c r="U36" s="46">
        <f t="shared" si="4"/>
        <v>28.268000000000001</v>
      </c>
      <c r="V36" s="46">
        <f t="shared" si="5"/>
        <v>30</v>
      </c>
      <c r="W36" s="37">
        <v>0</v>
      </c>
      <c r="X36" s="38">
        <v>6.4285714285714288</v>
      </c>
      <c r="Y36" s="37">
        <v>5</v>
      </c>
      <c r="Z36" s="32">
        <f t="shared" si="6"/>
        <v>65.769261083743842</v>
      </c>
    </row>
    <row r="37" spans="1:26" ht="23.25">
      <c r="A37" s="19">
        <v>35</v>
      </c>
      <c r="B37" s="33">
        <v>163585</v>
      </c>
      <c r="C37" s="33">
        <v>1222190062</v>
      </c>
      <c r="D37" s="34" t="s">
        <v>512</v>
      </c>
      <c r="E37" s="35" t="s">
        <v>513</v>
      </c>
      <c r="F37" s="34" t="s">
        <v>45</v>
      </c>
      <c r="G37" s="34" t="s">
        <v>52</v>
      </c>
      <c r="H37" s="33" t="s">
        <v>514</v>
      </c>
      <c r="I37" s="33" t="s">
        <v>371</v>
      </c>
      <c r="J37" s="42">
        <f t="shared" si="0"/>
        <v>77.666666666666671</v>
      </c>
      <c r="K37" s="44">
        <f t="shared" si="1"/>
        <v>7.7666666666666675</v>
      </c>
      <c r="L37" s="33" t="s">
        <v>515</v>
      </c>
      <c r="M37" s="33" t="s">
        <v>380</v>
      </c>
      <c r="N37" s="42">
        <f t="shared" si="2"/>
        <v>76.75</v>
      </c>
      <c r="O37" s="42">
        <f t="shared" si="3"/>
        <v>15.35</v>
      </c>
      <c r="P37" s="36">
        <v>30</v>
      </c>
      <c r="Q37" s="37">
        <v>0</v>
      </c>
      <c r="R37" s="37">
        <v>0</v>
      </c>
      <c r="S37" s="37"/>
      <c r="T37" s="30">
        <v>0</v>
      </c>
      <c r="U37" s="46">
        <f t="shared" si="4"/>
        <v>0</v>
      </c>
      <c r="V37" s="46">
        <f t="shared" si="5"/>
        <v>30</v>
      </c>
      <c r="W37" s="37">
        <v>0</v>
      </c>
      <c r="X37" s="38" t="s">
        <v>393</v>
      </c>
      <c r="Y37" s="37">
        <v>5</v>
      </c>
      <c r="Z37" s="32" t="e">
        <f t="shared" si="6"/>
        <v>#VALUE!</v>
      </c>
    </row>
    <row r="38" spans="1:26" ht="34.5">
      <c r="A38" s="19">
        <v>36</v>
      </c>
      <c r="B38" s="33">
        <v>159878</v>
      </c>
      <c r="C38" s="33">
        <v>1222190064</v>
      </c>
      <c r="D38" s="34" t="s">
        <v>87</v>
      </c>
      <c r="E38" s="35" t="s">
        <v>88</v>
      </c>
      <c r="F38" s="34" t="s">
        <v>89</v>
      </c>
      <c r="G38" s="34" t="s">
        <v>90</v>
      </c>
      <c r="H38" s="33" t="s">
        <v>516</v>
      </c>
      <c r="I38" s="33" t="s">
        <v>378</v>
      </c>
      <c r="J38" s="42">
        <f t="shared" si="0"/>
        <v>78.551724137931032</v>
      </c>
      <c r="K38" s="44">
        <f t="shared" si="1"/>
        <v>7.8551724137931034</v>
      </c>
      <c r="L38" s="33" t="s">
        <v>517</v>
      </c>
      <c r="M38" s="33" t="s">
        <v>398</v>
      </c>
      <c r="N38" s="42">
        <f t="shared" si="2"/>
        <v>74</v>
      </c>
      <c r="O38" s="42">
        <f t="shared" si="3"/>
        <v>14.8</v>
      </c>
      <c r="P38" s="36"/>
      <c r="Q38" s="37"/>
      <c r="R38" s="37"/>
      <c r="S38" s="37"/>
      <c r="T38" s="30" t="s">
        <v>35</v>
      </c>
      <c r="U38" s="46">
        <f t="shared" si="4"/>
        <v>24.532</v>
      </c>
      <c r="V38" s="46">
        <f t="shared" si="5"/>
        <v>24.532</v>
      </c>
      <c r="W38" s="37"/>
      <c r="X38" s="38">
        <v>4.4285714285714288</v>
      </c>
      <c r="Y38" s="37">
        <v>0</v>
      </c>
      <c r="Z38" s="32">
        <f t="shared" si="6"/>
        <v>51.61574384236453</v>
      </c>
    </row>
    <row r="39" spans="1:26" ht="34.5">
      <c r="A39" s="19">
        <v>37</v>
      </c>
      <c r="B39" s="19">
        <v>163687</v>
      </c>
      <c r="C39" s="19">
        <v>1222190065</v>
      </c>
      <c r="D39" s="20" t="s">
        <v>518</v>
      </c>
      <c r="E39" s="27" t="s">
        <v>519</v>
      </c>
      <c r="F39" s="20" t="s">
        <v>73</v>
      </c>
      <c r="G39" s="20" t="s">
        <v>28</v>
      </c>
      <c r="H39" s="19" t="s">
        <v>520</v>
      </c>
      <c r="I39" s="19" t="s">
        <v>378</v>
      </c>
      <c r="J39" s="42">
        <f t="shared" si="0"/>
        <v>79.931034482758619</v>
      </c>
      <c r="K39" s="44">
        <f t="shared" si="1"/>
        <v>7.9931034482758623</v>
      </c>
      <c r="L39" s="19" t="s">
        <v>521</v>
      </c>
      <c r="M39" s="19" t="s">
        <v>373</v>
      </c>
      <c r="N39" s="42">
        <f t="shared" si="2"/>
        <v>81.155555555555551</v>
      </c>
      <c r="O39" s="42">
        <f t="shared" si="3"/>
        <v>16.231111111111112</v>
      </c>
      <c r="P39" s="28">
        <v>0</v>
      </c>
      <c r="Q39" s="29">
        <v>0</v>
      </c>
      <c r="R39" s="29">
        <v>0</v>
      </c>
      <c r="S39" s="29"/>
      <c r="T39" s="30" t="s">
        <v>522</v>
      </c>
      <c r="U39" s="46">
        <f t="shared" si="4"/>
        <v>29.332000000000001</v>
      </c>
      <c r="V39" s="46">
        <f t="shared" si="5"/>
        <v>29.332000000000001</v>
      </c>
      <c r="W39" s="29">
        <v>0</v>
      </c>
      <c r="X39" s="31">
        <v>8.5714285714285712</v>
      </c>
      <c r="Y39" s="29">
        <v>5</v>
      </c>
      <c r="Z39" s="32">
        <f t="shared" si="6"/>
        <v>67.127643130815542</v>
      </c>
    </row>
    <row r="40" spans="1:26" ht="23.25">
      <c r="A40" s="19">
        <v>38</v>
      </c>
      <c r="B40" s="33">
        <v>162328</v>
      </c>
      <c r="C40" s="33">
        <v>1222190068</v>
      </c>
      <c r="D40" s="34" t="s">
        <v>523</v>
      </c>
      <c r="E40" s="35" t="s">
        <v>524</v>
      </c>
      <c r="F40" s="34" t="s">
        <v>525</v>
      </c>
      <c r="G40" s="34" t="s">
        <v>52</v>
      </c>
      <c r="H40" s="33" t="s">
        <v>526</v>
      </c>
      <c r="I40" s="33" t="s">
        <v>375</v>
      </c>
      <c r="J40" s="42">
        <f t="shared" si="0"/>
        <v>70</v>
      </c>
      <c r="K40" s="44">
        <f t="shared" si="1"/>
        <v>7</v>
      </c>
      <c r="L40" s="33" t="s">
        <v>527</v>
      </c>
      <c r="M40" s="33" t="s">
        <v>380</v>
      </c>
      <c r="N40" s="42">
        <f t="shared" si="2"/>
        <v>69.75</v>
      </c>
      <c r="O40" s="42">
        <f t="shared" si="3"/>
        <v>13.95</v>
      </c>
      <c r="P40" s="36">
        <v>30</v>
      </c>
      <c r="Q40" s="37">
        <v>35</v>
      </c>
      <c r="R40" s="37">
        <v>25</v>
      </c>
      <c r="S40" s="37"/>
      <c r="T40" s="30" t="s">
        <v>528</v>
      </c>
      <c r="U40" s="46">
        <f t="shared" si="4"/>
        <v>30.400000000000002</v>
      </c>
      <c r="V40" s="46">
        <f t="shared" si="5"/>
        <v>35</v>
      </c>
      <c r="W40" s="37">
        <v>0</v>
      </c>
      <c r="X40" s="38">
        <v>8.5714285714285712</v>
      </c>
      <c r="Y40" s="37">
        <v>5</v>
      </c>
      <c r="Z40" s="32">
        <f t="shared" si="6"/>
        <v>69.521428571428572</v>
      </c>
    </row>
    <row r="41" spans="1:26" ht="34.5">
      <c r="A41" s="19">
        <v>39</v>
      </c>
      <c r="B41" s="33">
        <v>163411</v>
      </c>
      <c r="C41" s="33">
        <v>1222190069</v>
      </c>
      <c r="D41" s="34" t="s">
        <v>523</v>
      </c>
      <c r="E41" s="35" t="s">
        <v>529</v>
      </c>
      <c r="F41" s="34" t="s">
        <v>530</v>
      </c>
      <c r="G41" s="34" t="s">
        <v>52</v>
      </c>
      <c r="H41" s="33" t="s">
        <v>497</v>
      </c>
      <c r="I41" s="33" t="s">
        <v>378</v>
      </c>
      <c r="J41" s="42">
        <f t="shared" si="0"/>
        <v>67.41379310344827</v>
      </c>
      <c r="K41" s="44">
        <f t="shared" si="1"/>
        <v>6.7413793103448274</v>
      </c>
      <c r="L41" s="33" t="s">
        <v>531</v>
      </c>
      <c r="M41" s="33" t="s">
        <v>385</v>
      </c>
      <c r="N41" s="42">
        <f t="shared" si="2"/>
        <v>64.07692307692308</v>
      </c>
      <c r="O41" s="42">
        <f t="shared" si="3"/>
        <v>12.815384615384616</v>
      </c>
      <c r="P41" s="36">
        <v>30</v>
      </c>
      <c r="Q41" s="37">
        <v>0</v>
      </c>
      <c r="R41" s="37">
        <v>0</v>
      </c>
      <c r="S41" s="37"/>
      <c r="T41" s="30">
        <v>0</v>
      </c>
      <c r="U41" s="46">
        <f t="shared" si="4"/>
        <v>0</v>
      </c>
      <c r="V41" s="46">
        <f t="shared" si="5"/>
        <v>30</v>
      </c>
      <c r="W41" s="37">
        <v>0</v>
      </c>
      <c r="X41" s="38">
        <v>5.7142857142857144</v>
      </c>
      <c r="Y41" s="37">
        <v>0</v>
      </c>
      <c r="Z41" s="32">
        <f t="shared" si="6"/>
        <v>55.271049640015157</v>
      </c>
    </row>
    <row r="42" spans="1:26" ht="23.25">
      <c r="A42" s="19">
        <v>40</v>
      </c>
      <c r="B42" s="33">
        <v>163704</v>
      </c>
      <c r="C42" s="33">
        <v>1222190071</v>
      </c>
      <c r="D42" s="34" t="s">
        <v>532</v>
      </c>
      <c r="E42" s="35" t="s">
        <v>533</v>
      </c>
      <c r="F42" s="34" t="s">
        <v>435</v>
      </c>
      <c r="G42" s="34" t="s">
        <v>140</v>
      </c>
      <c r="H42" s="33" t="s">
        <v>534</v>
      </c>
      <c r="I42" s="33" t="s">
        <v>378</v>
      </c>
      <c r="J42" s="42">
        <f t="shared" si="0"/>
        <v>54.344827586206897</v>
      </c>
      <c r="K42" s="44">
        <f t="shared" si="1"/>
        <v>5.4344827586206899</v>
      </c>
      <c r="L42" s="33" t="s">
        <v>535</v>
      </c>
      <c r="M42" s="33" t="s">
        <v>385</v>
      </c>
      <c r="N42" s="42">
        <f t="shared" si="2"/>
        <v>58.92307692307692</v>
      </c>
      <c r="O42" s="42">
        <f t="shared" si="3"/>
        <v>11.784615384615384</v>
      </c>
      <c r="P42" s="36">
        <v>30</v>
      </c>
      <c r="Q42" s="37">
        <v>0</v>
      </c>
      <c r="R42" s="37">
        <v>0</v>
      </c>
      <c r="S42" s="37"/>
      <c r="T42" s="30">
        <v>0</v>
      </c>
      <c r="U42" s="46">
        <f t="shared" si="4"/>
        <v>0</v>
      </c>
      <c r="V42" s="46">
        <f t="shared" si="5"/>
        <v>30</v>
      </c>
      <c r="W42" s="37">
        <v>0</v>
      </c>
      <c r="X42" s="38">
        <v>5.5714285714285712</v>
      </c>
      <c r="Y42" s="37">
        <v>0</v>
      </c>
      <c r="Z42" s="32">
        <f t="shared" si="6"/>
        <v>52.790526714664644</v>
      </c>
    </row>
    <row r="43" spans="1:26" ht="23.25">
      <c r="A43" s="19">
        <v>41</v>
      </c>
      <c r="B43" s="19">
        <v>160913</v>
      </c>
      <c r="C43" s="19">
        <v>1222190075</v>
      </c>
      <c r="D43" s="20" t="s">
        <v>93</v>
      </c>
      <c r="E43" s="27" t="s">
        <v>94</v>
      </c>
      <c r="F43" s="20" t="s">
        <v>95</v>
      </c>
      <c r="G43" s="20" t="s">
        <v>52</v>
      </c>
      <c r="H43" s="19" t="s">
        <v>536</v>
      </c>
      <c r="I43" s="19" t="s">
        <v>398</v>
      </c>
      <c r="J43" s="42">
        <f t="shared" si="0"/>
        <v>71.541666666666671</v>
      </c>
      <c r="K43" s="44">
        <f t="shared" si="1"/>
        <v>7.1541666666666668</v>
      </c>
      <c r="L43" s="19" t="s">
        <v>537</v>
      </c>
      <c r="M43" s="19" t="s">
        <v>373</v>
      </c>
      <c r="N43" s="42">
        <f t="shared" si="2"/>
        <v>75.688888888888883</v>
      </c>
      <c r="O43" s="42">
        <f t="shared" si="3"/>
        <v>15.137777777777776</v>
      </c>
      <c r="P43" s="36">
        <v>30</v>
      </c>
      <c r="Q43" s="29">
        <v>0</v>
      </c>
      <c r="R43" s="29">
        <v>0</v>
      </c>
      <c r="S43" s="29"/>
      <c r="T43" s="30">
        <v>0</v>
      </c>
      <c r="U43" s="46">
        <f t="shared" si="4"/>
        <v>0</v>
      </c>
      <c r="V43" s="46">
        <f t="shared" si="5"/>
        <v>30</v>
      </c>
      <c r="W43" s="29">
        <v>0</v>
      </c>
      <c r="X43" s="31">
        <v>6</v>
      </c>
      <c r="Y43" s="29">
        <v>5</v>
      </c>
      <c r="Z43" s="32">
        <f t="shared" si="6"/>
        <v>63.291944444444447</v>
      </c>
    </row>
    <row r="44" spans="1:26" ht="34.5">
      <c r="A44" s="19">
        <v>42</v>
      </c>
      <c r="B44" s="19">
        <v>161293</v>
      </c>
      <c r="C44" s="19">
        <v>1222190076</v>
      </c>
      <c r="D44" s="20" t="s">
        <v>538</v>
      </c>
      <c r="E44" s="27" t="s">
        <v>539</v>
      </c>
      <c r="F44" s="20" t="s">
        <v>139</v>
      </c>
      <c r="G44" s="20" t="s">
        <v>140</v>
      </c>
      <c r="H44" s="19" t="s">
        <v>540</v>
      </c>
      <c r="I44" s="19" t="s">
        <v>425</v>
      </c>
      <c r="J44" s="42">
        <f t="shared" si="0"/>
        <v>63.5</v>
      </c>
      <c r="K44" s="44">
        <f t="shared" si="1"/>
        <v>6.35</v>
      </c>
      <c r="L44" s="19" t="s">
        <v>541</v>
      </c>
      <c r="M44" s="19" t="s">
        <v>380</v>
      </c>
      <c r="N44" s="42">
        <f t="shared" si="2"/>
        <v>61.5</v>
      </c>
      <c r="O44" s="42">
        <f t="shared" si="3"/>
        <v>12.3</v>
      </c>
      <c r="P44" s="28">
        <v>0</v>
      </c>
      <c r="Q44" s="29">
        <v>0</v>
      </c>
      <c r="R44" s="29">
        <v>25</v>
      </c>
      <c r="S44" s="29">
        <v>12</v>
      </c>
      <c r="T44" s="30" t="s">
        <v>211</v>
      </c>
      <c r="U44" s="46">
        <f t="shared" si="4"/>
        <v>31.468000000000004</v>
      </c>
      <c r="V44" s="46">
        <f t="shared" si="5"/>
        <v>31.468000000000004</v>
      </c>
      <c r="W44" s="29">
        <v>0</v>
      </c>
      <c r="X44" s="31">
        <v>7.1428571428571432</v>
      </c>
      <c r="Y44" s="29">
        <v>5</v>
      </c>
      <c r="Z44" s="32">
        <f t="shared" si="6"/>
        <v>62.260857142857141</v>
      </c>
    </row>
    <row r="45" spans="1:26" ht="23.25">
      <c r="A45" s="19">
        <v>43</v>
      </c>
      <c r="B45" s="33">
        <v>164272</v>
      </c>
      <c r="C45" s="33">
        <v>1222190077</v>
      </c>
      <c r="D45" s="34" t="s">
        <v>542</v>
      </c>
      <c r="E45" s="35" t="s">
        <v>543</v>
      </c>
      <c r="F45" s="34" t="s">
        <v>544</v>
      </c>
      <c r="G45" s="34" t="s">
        <v>23</v>
      </c>
      <c r="H45" s="33" t="s">
        <v>545</v>
      </c>
      <c r="I45" s="33" t="s">
        <v>377</v>
      </c>
      <c r="J45" s="42">
        <f t="shared" si="0"/>
        <v>59.517241379310342</v>
      </c>
      <c r="K45" s="44">
        <f t="shared" si="1"/>
        <v>5.9517241379310342</v>
      </c>
      <c r="L45" s="33" t="s">
        <v>546</v>
      </c>
      <c r="M45" s="33" t="s">
        <v>392</v>
      </c>
      <c r="N45" s="42">
        <f t="shared" si="2"/>
        <v>59</v>
      </c>
      <c r="O45" s="42">
        <f t="shared" si="3"/>
        <v>11.8</v>
      </c>
      <c r="P45" s="36">
        <v>30</v>
      </c>
      <c r="Q45" s="37">
        <v>0</v>
      </c>
      <c r="R45" s="37">
        <v>0</v>
      </c>
      <c r="S45" s="37"/>
      <c r="T45" s="30">
        <v>0</v>
      </c>
      <c r="U45" s="46">
        <f t="shared" si="4"/>
        <v>0</v>
      </c>
      <c r="V45" s="46">
        <f t="shared" si="5"/>
        <v>30</v>
      </c>
      <c r="W45" s="37">
        <v>0</v>
      </c>
      <c r="X45" s="38" t="s">
        <v>393</v>
      </c>
      <c r="Y45" s="37">
        <v>0</v>
      </c>
      <c r="Z45" s="32" t="e">
        <f t="shared" si="6"/>
        <v>#VALUE!</v>
      </c>
    </row>
    <row r="46" spans="1:26" ht="23.25">
      <c r="A46" s="19">
        <v>44</v>
      </c>
      <c r="B46" s="19">
        <v>163761</v>
      </c>
      <c r="C46" s="19">
        <v>1222190078</v>
      </c>
      <c r="D46" s="20" t="s">
        <v>547</v>
      </c>
      <c r="E46" s="27" t="s">
        <v>548</v>
      </c>
      <c r="F46" s="20" t="s">
        <v>549</v>
      </c>
      <c r="G46" s="20" t="s">
        <v>52</v>
      </c>
      <c r="H46" s="19" t="s">
        <v>474</v>
      </c>
      <c r="I46" s="19" t="s">
        <v>425</v>
      </c>
      <c r="J46" s="42">
        <f t="shared" si="0"/>
        <v>60</v>
      </c>
      <c r="K46" s="44">
        <f t="shared" si="1"/>
        <v>6</v>
      </c>
      <c r="L46" s="19" t="s">
        <v>550</v>
      </c>
      <c r="M46" s="19" t="s">
        <v>432</v>
      </c>
      <c r="N46" s="42">
        <f t="shared" si="2"/>
        <v>61.5</v>
      </c>
      <c r="O46" s="42">
        <f t="shared" si="3"/>
        <v>12.3</v>
      </c>
      <c r="P46" s="36">
        <v>30</v>
      </c>
      <c r="Q46" s="29">
        <v>0</v>
      </c>
      <c r="R46" s="29">
        <v>0</v>
      </c>
      <c r="S46" s="29">
        <v>20</v>
      </c>
      <c r="T46" s="30">
        <v>0</v>
      </c>
      <c r="U46" s="46">
        <f t="shared" si="4"/>
        <v>0</v>
      </c>
      <c r="V46" s="46">
        <f t="shared" si="5"/>
        <v>30</v>
      </c>
      <c r="W46" s="29">
        <v>0</v>
      </c>
      <c r="X46" s="31">
        <v>5.8571428571428568</v>
      </c>
      <c r="Y46" s="29">
        <v>0</v>
      </c>
      <c r="Z46" s="32">
        <f t="shared" si="6"/>
        <v>54.157142857142858</v>
      </c>
    </row>
    <row r="47" spans="1:26" ht="45.75">
      <c r="A47" s="19">
        <v>45</v>
      </c>
      <c r="B47" s="33">
        <v>159100</v>
      </c>
      <c r="C47" s="33">
        <v>1222190079</v>
      </c>
      <c r="D47" s="34" t="s">
        <v>551</v>
      </c>
      <c r="E47" s="35" t="s">
        <v>552</v>
      </c>
      <c r="F47" s="34" t="s">
        <v>553</v>
      </c>
      <c r="G47" s="34" t="s">
        <v>39</v>
      </c>
      <c r="H47" s="33" t="s">
        <v>554</v>
      </c>
      <c r="I47" s="33" t="s">
        <v>555</v>
      </c>
      <c r="J47" s="42">
        <f t="shared" si="0"/>
        <v>73.925925925925924</v>
      </c>
      <c r="K47" s="44">
        <f t="shared" si="1"/>
        <v>7.3925925925925924</v>
      </c>
      <c r="L47" s="33" t="s">
        <v>556</v>
      </c>
      <c r="M47" s="33" t="s">
        <v>557</v>
      </c>
      <c r="N47" s="42">
        <f t="shared" si="2"/>
        <v>80.070422535211264</v>
      </c>
      <c r="O47" s="42">
        <f t="shared" si="3"/>
        <v>16.014084507042252</v>
      </c>
      <c r="P47" s="36">
        <v>30</v>
      </c>
      <c r="Q47" s="37">
        <v>0</v>
      </c>
      <c r="R47" s="37">
        <v>0</v>
      </c>
      <c r="S47" s="37"/>
      <c r="T47" s="30">
        <v>0</v>
      </c>
      <c r="U47" s="46">
        <f t="shared" si="4"/>
        <v>0</v>
      </c>
      <c r="V47" s="46">
        <f t="shared" si="5"/>
        <v>30</v>
      </c>
      <c r="W47" s="37">
        <v>0</v>
      </c>
      <c r="X47" s="38" t="s">
        <v>393</v>
      </c>
      <c r="Y47" s="37">
        <v>0</v>
      </c>
      <c r="Z47" s="32" t="e">
        <f t="shared" si="6"/>
        <v>#VALUE!</v>
      </c>
    </row>
    <row r="48" spans="1:26" ht="34.5">
      <c r="A48" s="19">
        <v>46</v>
      </c>
      <c r="B48" s="33">
        <v>159075</v>
      </c>
      <c r="C48" s="33">
        <v>1222190082</v>
      </c>
      <c r="D48" s="34" t="s">
        <v>97</v>
      </c>
      <c r="E48" s="35" t="s">
        <v>98</v>
      </c>
      <c r="F48" s="34" t="s">
        <v>99</v>
      </c>
      <c r="G48" s="34" t="s">
        <v>23</v>
      </c>
      <c r="H48" s="33" t="s">
        <v>558</v>
      </c>
      <c r="I48" s="33" t="s">
        <v>375</v>
      </c>
      <c r="J48" s="42">
        <f t="shared" si="0"/>
        <v>65.904761904761898</v>
      </c>
      <c r="K48" s="44">
        <f t="shared" si="1"/>
        <v>6.5904761904761902</v>
      </c>
      <c r="L48" s="33" t="s">
        <v>559</v>
      </c>
      <c r="M48" s="33" t="s">
        <v>380</v>
      </c>
      <c r="N48" s="42">
        <f t="shared" si="2"/>
        <v>79.599999999999994</v>
      </c>
      <c r="O48" s="42">
        <f t="shared" si="3"/>
        <v>15.919999999999998</v>
      </c>
      <c r="P48" s="36">
        <v>30</v>
      </c>
      <c r="Q48" s="37">
        <v>0</v>
      </c>
      <c r="R48" s="37">
        <v>0</v>
      </c>
      <c r="S48" s="37"/>
      <c r="T48" s="30">
        <v>0</v>
      </c>
      <c r="U48" s="46">
        <f t="shared" si="4"/>
        <v>0</v>
      </c>
      <c r="V48" s="46">
        <f t="shared" si="5"/>
        <v>30</v>
      </c>
      <c r="W48" s="37">
        <v>0</v>
      </c>
      <c r="X48" s="38">
        <v>7.7142857142857144</v>
      </c>
      <c r="Y48" s="37">
        <v>5</v>
      </c>
      <c r="Z48" s="32">
        <f t="shared" si="6"/>
        <v>65.224761904761905</v>
      </c>
    </row>
    <row r="49" spans="1:26" ht="34.5">
      <c r="A49" s="19">
        <v>47</v>
      </c>
      <c r="B49" s="33">
        <v>159857</v>
      </c>
      <c r="C49" s="33">
        <v>1222190083</v>
      </c>
      <c r="D49" s="34" t="s">
        <v>560</v>
      </c>
      <c r="E49" s="35" t="s">
        <v>561</v>
      </c>
      <c r="F49" s="34" t="s">
        <v>562</v>
      </c>
      <c r="G49" s="34" t="s">
        <v>23</v>
      </c>
      <c r="H49" s="33" t="s">
        <v>563</v>
      </c>
      <c r="I49" s="33" t="s">
        <v>378</v>
      </c>
      <c r="J49" s="42">
        <f t="shared" si="0"/>
        <v>61.724137931034484</v>
      </c>
      <c r="K49" s="44">
        <f t="shared" si="1"/>
        <v>6.1724137931034484</v>
      </c>
      <c r="L49" s="33" t="s">
        <v>564</v>
      </c>
      <c r="M49" s="33" t="s">
        <v>565</v>
      </c>
      <c r="N49" s="42">
        <f t="shared" si="2"/>
        <v>71.285714285714292</v>
      </c>
      <c r="O49" s="42">
        <f t="shared" si="3"/>
        <v>14.257142857142858</v>
      </c>
      <c r="P49" s="36">
        <v>30</v>
      </c>
      <c r="Q49" s="37">
        <v>35</v>
      </c>
      <c r="R49" s="37">
        <v>25</v>
      </c>
      <c r="S49" s="37"/>
      <c r="T49" s="30">
        <v>0</v>
      </c>
      <c r="U49" s="46">
        <f t="shared" si="4"/>
        <v>0</v>
      </c>
      <c r="V49" s="46">
        <f t="shared" si="5"/>
        <v>35</v>
      </c>
      <c r="W49" s="37">
        <v>0</v>
      </c>
      <c r="X49" s="38">
        <v>4.2857142857142856</v>
      </c>
      <c r="Y49" s="37">
        <v>5</v>
      </c>
      <c r="Z49" s="32">
        <f t="shared" si="6"/>
        <v>64.715270935960589</v>
      </c>
    </row>
    <row r="50" spans="1:26" ht="34.5">
      <c r="A50" s="19">
        <v>48</v>
      </c>
      <c r="B50" s="33">
        <v>159402</v>
      </c>
      <c r="C50" s="33">
        <v>1222190084</v>
      </c>
      <c r="D50" s="34" t="s">
        <v>566</v>
      </c>
      <c r="E50" s="35" t="s">
        <v>567</v>
      </c>
      <c r="F50" s="34" t="s">
        <v>568</v>
      </c>
      <c r="G50" s="34" t="s">
        <v>52</v>
      </c>
      <c r="H50" s="33" t="s">
        <v>569</v>
      </c>
      <c r="I50" s="33" t="s">
        <v>378</v>
      </c>
      <c r="J50" s="42">
        <f t="shared" si="0"/>
        <v>69.620689655172413</v>
      </c>
      <c r="K50" s="44">
        <f t="shared" si="1"/>
        <v>6.9620689655172416</v>
      </c>
      <c r="L50" s="33" t="s">
        <v>570</v>
      </c>
      <c r="M50" s="33" t="s">
        <v>405</v>
      </c>
      <c r="N50" s="42">
        <f t="shared" si="2"/>
        <v>81.125</v>
      </c>
      <c r="O50" s="42">
        <f t="shared" si="3"/>
        <v>16.225000000000001</v>
      </c>
      <c r="P50" s="36">
        <v>30</v>
      </c>
      <c r="Q50" s="37">
        <v>35</v>
      </c>
      <c r="R50" s="37">
        <v>0</v>
      </c>
      <c r="S50" s="37"/>
      <c r="T50" s="30">
        <v>0</v>
      </c>
      <c r="U50" s="46">
        <f t="shared" si="4"/>
        <v>0</v>
      </c>
      <c r="V50" s="46">
        <f t="shared" si="5"/>
        <v>35</v>
      </c>
      <c r="W50" s="37">
        <v>0</v>
      </c>
      <c r="X50" s="38">
        <v>7</v>
      </c>
      <c r="Y50" s="37">
        <v>0</v>
      </c>
      <c r="Z50" s="32">
        <f t="shared" si="6"/>
        <v>65.187068965517241</v>
      </c>
    </row>
    <row r="51" spans="1:26" ht="34.5">
      <c r="A51" s="19">
        <v>49</v>
      </c>
      <c r="B51" s="19">
        <v>159058</v>
      </c>
      <c r="C51" s="19">
        <v>1222190085</v>
      </c>
      <c r="D51" s="20" t="s">
        <v>571</v>
      </c>
      <c r="E51" s="27" t="s">
        <v>572</v>
      </c>
      <c r="F51" s="20" t="s">
        <v>573</v>
      </c>
      <c r="G51" s="20" t="s">
        <v>28</v>
      </c>
      <c r="H51" s="19" t="s">
        <v>574</v>
      </c>
      <c r="I51" s="19" t="s">
        <v>375</v>
      </c>
      <c r="J51" s="42">
        <f t="shared" si="0"/>
        <v>78.952380952380949</v>
      </c>
      <c r="K51" s="44">
        <f t="shared" si="1"/>
        <v>7.8952380952380947</v>
      </c>
      <c r="L51" s="19">
        <v>1729</v>
      </c>
      <c r="M51" s="19">
        <v>2250</v>
      </c>
      <c r="N51" s="42">
        <f t="shared" si="2"/>
        <v>76.844444444444449</v>
      </c>
      <c r="O51" s="42">
        <f t="shared" si="3"/>
        <v>15.36888888888889</v>
      </c>
      <c r="P51" s="28">
        <v>0</v>
      </c>
      <c r="Q51" s="29">
        <v>0</v>
      </c>
      <c r="R51" s="29">
        <v>0</v>
      </c>
      <c r="S51" s="29"/>
      <c r="T51" s="30" t="s">
        <v>160</v>
      </c>
      <c r="U51" s="46">
        <f t="shared" si="4"/>
        <v>21.332000000000001</v>
      </c>
      <c r="V51" s="46">
        <f t="shared" si="5"/>
        <v>21.332000000000001</v>
      </c>
      <c r="W51" s="29">
        <v>0</v>
      </c>
      <c r="X51" s="31">
        <v>8.7142857142857135</v>
      </c>
      <c r="Y51" s="29">
        <v>5</v>
      </c>
      <c r="Z51" s="32">
        <f t="shared" si="6"/>
        <v>58.310412698412698</v>
      </c>
    </row>
    <row r="52" spans="1:26" ht="34.5">
      <c r="A52" s="19">
        <v>50</v>
      </c>
      <c r="B52" s="33">
        <v>160928</v>
      </c>
      <c r="C52" s="33">
        <v>1222190089</v>
      </c>
      <c r="D52" s="34" t="s">
        <v>102</v>
      </c>
      <c r="E52" s="35" t="s">
        <v>103</v>
      </c>
      <c r="F52" s="34" t="s">
        <v>104</v>
      </c>
      <c r="G52" s="34" t="s">
        <v>575</v>
      </c>
      <c r="H52" s="33" t="s">
        <v>576</v>
      </c>
      <c r="I52" s="33" t="s">
        <v>385</v>
      </c>
      <c r="J52" s="42">
        <f t="shared" si="0"/>
        <v>81.5</v>
      </c>
      <c r="K52" s="44">
        <f t="shared" si="1"/>
        <v>8.15</v>
      </c>
      <c r="L52" s="33" t="s">
        <v>577</v>
      </c>
      <c r="M52" s="33" t="s">
        <v>405</v>
      </c>
      <c r="N52" s="42">
        <f t="shared" si="2"/>
        <v>58.0625</v>
      </c>
      <c r="O52" s="42">
        <f t="shared" si="3"/>
        <v>11.612500000000001</v>
      </c>
      <c r="P52" s="36">
        <v>0</v>
      </c>
      <c r="Q52" s="37">
        <v>0</v>
      </c>
      <c r="R52" s="37">
        <v>0</v>
      </c>
      <c r="S52" s="37"/>
      <c r="T52" s="30" t="s">
        <v>54</v>
      </c>
      <c r="U52" s="46">
        <f t="shared" si="4"/>
        <v>22.400000000000002</v>
      </c>
      <c r="V52" s="46">
        <f t="shared" si="5"/>
        <v>22.400000000000002</v>
      </c>
      <c r="W52" s="37">
        <v>0</v>
      </c>
      <c r="X52" s="38">
        <v>4.5714285714285712</v>
      </c>
      <c r="Y52" s="37">
        <v>0</v>
      </c>
      <c r="Z52" s="32">
        <f t="shared" si="6"/>
        <v>46.733928571428571</v>
      </c>
    </row>
    <row r="53" spans="1:26" ht="34.5">
      <c r="A53" s="19">
        <v>51</v>
      </c>
      <c r="B53" s="19">
        <v>163142</v>
      </c>
      <c r="C53" s="19">
        <v>1222190091</v>
      </c>
      <c r="D53" s="20" t="s">
        <v>108</v>
      </c>
      <c r="E53" s="27" t="s">
        <v>109</v>
      </c>
      <c r="F53" s="20" t="s">
        <v>110</v>
      </c>
      <c r="G53" s="20" t="s">
        <v>52</v>
      </c>
      <c r="H53" s="19" t="s">
        <v>578</v>
      </c>
      <c r="I53" s="19" t="s">
        <v>378</v>
      </c>
      <c r="J53" s="42">
        <f t="shared" si="0"/>
        <v>86.310344827586206</v>
      </c>
      <c r="K53" s="44">
        <f t="shared" si="1"/>
        <v>8.6310344827586203</v>
      </c>
      <c r="L53" s="19" t="s">
        <v>579</v>
      </c>
      <c r="M53" s="19" t="s">
        <v>405</v>
      </c>
      <c r="N53" s="42">
        <f t="shared" si="2"/>
        <v>64.75</v>
      </c>
      <c r="O53" s="42">
        <f t="shared" si="3"/>
        <v>12.95</v>
      </c>
      <c r="P53" s="28">
        <v>30</v>
      </c>
      <c r="Q53" s="29">
        <v>35</v>
      </c>
      <c r="R53" s="29">
        <v>0</v>
      </c>
      <c r="S53" s="29">
        <v>0</v>
      </c>
      <c r="T53" s="30">
        <v>0</v>
      </c>
      <c r="U53" s="46">
        <f t="shared" si="4"/>
        <v>0</v>
      </c>
      <c r="V53" s="46">
        <f t="shared" si="5"/>
        <v>35</v>
      </c>
      <c r="W53" s="29">
        <v>0</v>
      </c>
      <c r="X53" s="31">
        <v>7.5714285714285712</v>
      </c>
      <c r="Y53" s="29">
        <v>0</v>
      </c>
      <c r="Z53" s="32">
        <f t="shared" si="6"/>
        <v>64.152463054187194</v>
      </c>
    </row>
    <row r="54" spans="1:26" ht="57">
      <c r="A54" s="19">
        <v>52</v>
      </c>
      <c r="B54" s="33">
        <v>159946</v>
      </c>
      <c r="C54" s="33">
        <v>1222190095</v>
      </c>
      <c r="D54" s="34" t="s">
        <v>112</v>
      </c>
      <c r="E54" s="35" t="s">
        <v>113</v>
      </c>
      <c r="F54" s="34" t="s">
        <v>114</v>
      </c>
      <c r="G54" s="34" t="s">
        <v>52</v>
      </c>
      <c r="H54" s="33" t="s">
        <v>580</v>
      </c>
      <c r="I54" s="33" t="s">
        <v>378</v>
      </c>
      <c r="J54" s="42">
        <f t="shared" si="0"/>
        <v>80.206896551724142</v>
      </c>
      <c r="K54" s="44">
        <f t="shared" si="1"/>
        <v>8.0206896551724149</v>
      </c>
      <c r="L54" s="33" t="s">
        <v>581</v>
      </c>
      <c r="M54" s="33" t="s">
        <v>373</v>
      </c>
      <c r="N54" s="42">
        <f t="shared" si="2"/>
        <v>70.577777777777783</v>
      </c>
      <c r="O54" s="42">
        <f t="shared" si="3"/>
        <v>14.115555555555556</v>
      </c>
      <c r="P54" s="36">
        <v>0</v>
      </c>
      <c r="Q54" s="37">
        <v>0</v>
      </c>
      <c r="R54" s="37">
        <v>0</v>
      </c>
      <c r="S54" s="37"/>
      <c r="T54" s="30" t="s">
        <v>117</v>
      </c>
      <c r="U54" s="46">
        <f t="shared" si="4"/>
        <v>37.868000000000002</v>
      </c>
      <c r="V54" s="46">
        <f t="shared" si="5"/>
        <v>37.868000000000002</v>
      </c>
      <c r="W54" s="37">
        <v>0</v>
      </c>
      <c r="X54" s="38">
        <v>8.7142857142857135</v>
      </c>
      <c r="Y54" s="37">
        <v>5</v>
      </c>
      <c r="Z54" s="32">
        <f t="shared" si="6"/>
        <v>73.718530925013695</v>
      </c>
    </row>
    <row r="55" spans="1:26" ht="23.25">
      <c r="A55" s="19">
        <v>53</v>
      </c>
      <c r="B55" s="19">
        <v>163021</v>
      </c>
      <c r="C55" s="19">
        <v>1222190098</v>
      </c>
      <c r="D55" s="20" t="s">
        <v>118</v>
      </c>
      <c r="E55" s="27" t="s">
        <v>119</v>
      </c>
      <c r="F55" s="20" t="s">
        <v>120</v>
      </c>
      <c r="G55" s="20" t="s">
        <v>52</v>
      </c>
      <c r="H55" s="19" t="s">
        <v>582</v>
      </c>
      <c r="I55" s="19" t="s">
        <v>378</v>
      </c>
      <c r="J55" s="42">
        <f t="shared" si="0"/>
        <v>70.482758620689651</v>
      </c>
      <c r="K55" s="44">
        <f t="shared" si="1"/>
        <v>7.0482758620689649</v>
      </c>
      <c r="L55" s="19" t="s">
        <v>379</v>
      </c>
      <c r="M55" s="19" t="s">
        <v>380</v>
      </c>
      <c r="N55" s="42">
        <f t="shared" si="2"/>
        <v>61.15</v>
      </c>
      <c r="O55" s="42">
        <f t="shared" si="3"/>
        <v>12.23</v>
      </c>
      <c r="P55" s="28">
        <v>0</v>
      </c>
      <c r="Q55" s="29">
        <v>0</v>
      </c>
      <c r="R55" s="29">
        <v>0</v>
      </c>
      <c r="S55" s="29"/>
      <c r="T55" s="30" t="s">
        <v>59</v>
      </c>
      <c r="U55" s="46">
        <f t="shared" si="4"/>
        <v>20.8</v>
      </c>
      <c r="V55" s="46">
        <f t="shared" si="5"/>
        <v>20.8</v>
      </c>
      <c r="W55" s="29">
        <v>0</v>
      </c>
      <c r="X55" s="31" t="s">
        <v>393</v>
      </c>
      <c r="Y55" s="29">
        <v>5</v>
      </c>
      <c r="Z55" s="32" t="e">
        <f t="shared" si="6"/>
        <v>#VALUE!</v>
      </c>
    </row>
    <row r="56" spans="1:26" ht="23.25">
      <c r="A56" s="19">
        <v>54</v>
      </c>
      <c r="B56" s="33">
        <v>161914</v>
      </c>
      <c r="C56" s="33">
        <v>1222190100</v>
      </c>
      <c r="D56" s="34" t="s">
        <v>583</v>
      </c>
      <c r="E56" s="35" t="s">
        <v>584</v>
      </c>
      <c r="F56" s="34" t="s">
        <v>585</v>
      </c>
      <c r="G56" s="34" t="s">
        <v>28</v>
      </c>
      <c r="H56" s="33" t="s">
        <v>586</v>
      </c>
      <c r="I56" s="33" t="s">
        <v>375</v>
      </c>
      <c r="J56" s="42">
        <f t="shared" si="0"/>
        <v>79.206349206349202</v>
      </c>
      <c r="K56" s="44">
        <f t="shared" si="1"/>
        <v>7.92063492063492</v>
      </c>
      <c r="L56" s="33" t="s">
        <v>587</v>
      </c>
      <c r="M56" s="33" t="s">
        <v>380</v>
      </c>
      <c r="N56" s="42">
        <f t="shared" si="2"/>
        <v>78.5</v>
      </c>
      <c r="O56" s="42">
        <f t="shared" si="3"/>
        <v>15.7</v>
      </c>
      <c r="P56" s="36">
        <v>30</v>
      </c>
      <c r="Q56" s="37">
        <v>0</v>
      </c>
      <c r="R56" s="37">
        <v>0</v>
      </c>
      <c r="S56" s="37"/>
      <c r="T56" s="30" t="s">
        <v>151</v>
      </c>
      <c r="U56" s="46">
        <f t="shared" si="4"/>
        <v>27.200000000000003</v>
      </c>
      <c r="V56" s="46">
        <f t="shared" si="5"/>
        <v>30</v>
      </c>
      <c r="W56" s="37">
        <v>0</v>
      </c>
      <c r="X56" s="38">
        <v>6.1428571428571432</v>
      </c>
      <c r="Y56" s="37">
        <v>5</v>
      </c>
      <c r="Z56" s="32">
        <f t="shared" si="6"/>
        <v>64.763492063492066</v>
      </c>
    </row>
    <row r="57" spans="1:26" ht="23.25">
      <c r="A57" s="19">
        <v>55</v>
      </c>
      <c r="B57" s="19">
        <v>175457</v>
      </c>
      <c r="C57" s="19">
        <v>1222190101</v>
      </c>
      <c r="D57" s="20" t="s">
        <v>583</v>
      </c>
      <c r="E57" s="27" t="s">
        <v>588</v>
      </c>
      <c r="F57" s="20" t="s">
        <v>589</v>
      </c>
      <c r="G57" s="20" t="s">
        <v>52</v>
      </c>
      <c r="H57" s="19" t="s">
        <v>590</v>
      </c>
      <c r="I57" s="19" t="s">
        <v>380</v>
      </c>
      <c r="J57" s="42">
        <f t="shared" si="0"/>
        <v>90.2</v>
      </c>
      <c r="K57" s="44">
        <f t="shared" si="1"/>
        <v>9.02</v>
      </c>
      <c r="L57" s="19" t="s">
        <v>557</v>
      </c>
      <c r="M57" s="19" t="s">
        <v>380</v>
      </c>
      <c r="N57" s="42">
        <f t="shared" si="2"/>
        <v>71</v>
      </c>
      <c r="O57" s="42">
        <f t="shared" si="3"/>
        <v>14.2</v>
      </c>
      <c r="P57" s="28">
        <v>30</v>
      </c>
      <c r="Q57" s="29">
        <v>0</v>
      </c>
      <c r="R57" s="29">
        <v>0</v>
      </c>
      <c r="S57" s="29"/>
      <c r="T57" s="30">
        <v>0</v>
      </c>
      <c r="U57" s="46">
        <f t="shared" si="4"/>
        <v>0</v>
      </c>
      <c r="V57" s="46">
        <f t="shared" si="5"/>
        <v>30</v>
      </c>
      <c r="W57" s="29">
        <v>0</v>
      </c>
      <c r="X57" s="31">
        <v>5.8571428571428568</v>
      </c>
      <c r="Y57" s="29">
        <v>0</v>
      </c>
      <c r="Z57" s="32">
        <f t="shared" si="6"/>
        <v>59.077142857142846</v>
      </c>
    </row>
    <row r="58" spans="1:26" ht="34.5">
      <c r="A58" s="19">
        <v>56</v>
      </c>
      <c r="B58" s="19">
        <v>163544</v>
      </c>
      <c r="C58" s="19">
        <v>1222190105</v>
      </c>
      <c r="D58" s="20" t="s">
        <v>591</v>
      </c>
      <c r="E58" s="27" t="s">
        <v>592</v>
      </c>
      <c r="F58" s="20" t="s">
        <v>593</v>
      </c>
      <c r="G58" s="20" t="s">
        <v>28</v>
      </c>
      <c r="H58" s="19" t="s">
        <v>594</v>
      </c>
      <c r="I58" s="19" t="s">
        <v>378</v>
      </c>
      <c r="J58" s="42">
        <f t="shared" si="0"/>
        <v>66.965517241379317</v>
      </c>
      <c r="K58" s="44">
        <f t="shared" si="1"/>
        <v>6.6965517241379313</v>
      </c>
      <c r="L58" s="19" t="s">
        <v>595</v>
      </c>
      <c r="M58" s="19" t="s">
        <v>486</v>
      </c>
      <c r="N58" s="42">
        <f t="shared" si="2"/>
        <v>73.35849056603773</v>
      </c>
      <c r="O58" s="42">
        <f t="shared" si="3"/>
        <v>14.671698113207546</v>
      </c>
      <c r="P58" s="28">
        <v>0</v>
      </c>
      <c r="Q58" s="29">
        <v>0</v>
      </c>
      <c r="R58" s="29">
        <v>0</v>
      </c>
      <c r="S58" s="29"/>
      <c r="T58" s="30">
        <v>0</v>
      </c>
      <c r="U58" s="46">
        <f t="shared" si="4"/>
        <v>0</v>
      </c>
      <c r="V58" s="46">
        <f t="shared" si="5"/>
        <v>0</v>
      </c>
      <c r="W58" s="29">
        <v>10</v>
      </c>
      <c r="X58" s="31" t="s">
        <v>393</v>
      </c>
      <c r="Y58" s="29">
        <v>5</v>
      </c>
      <c r="Z58" s="32" t="e">
        <f t="shared" si="6"/>
        <v>#VALUE!</v>
      </c>
    </row>
    <row r="59" spans="1:26" ht="23.25">
      <c r="A59" s="19">
        <v>57</v>
      </c>
      <c r="B59" s="19">
        <v>163650</v>
      </c>
      <c r="C59" s="19">
        <v>1222190110</v>
      </c>
      <c r="D59" s="20" t="s">
        <v>123</v>
      </c>
      <c r="E59" s="27" t="s">
        <v>124</v>
      </c>
      <c r="F59" s="20" t="s">
        <v>125</v>
      </c>
      <c r="G59" s="20" t="s">
        <v>90</v>
      </c>
      <c r="H59" s="19" t="s">
        <v>471</v>
      </c>
      <c r="I59" s="19" t="s">
        <v>375</v>
      </c>
      <c r="J59" s="42">
        <f t="shared" si="0"/>
        <v>64.666666666666671</v>
      </c>
      <c r="K59" s="44">
        <f t="shared" si="1"/>
        <v>6.4666666666666668</v>
      </c>
      <c r="L59" s="19">
        <v>1441</v>
      </c>
      <c r="M59" s="19" t="s">
        <v>380</v>
      </c>
      <c r="N59" s="42">
        <f t="shared" si="2"/>
        <v>72.05</v>
      </c>
      <c r="O59" s="42">
        <f t="shared" si="3"/>
        <v>14.41</v>
      </c>
      <c r="P59" s="36">
        <v>0</v>
      </c>
      <c r="Q59" s="37">
        <v>0</v>
      </c>
      <c r="R59" s="37">
        <v>0</v>
      </c>
      <c r="S59" s="37"/>
      <c r="T59" s="30" t="s">
        <v>35</v>
      </c>
      <c r="U59" s="46">
        <f t="shared" si="4"/>
        <v>24.532</v>
      </c>
      <c r="V59" s="46">
        <f t="shared" si="5"/>
        <v>24.532</v>
      </c>
      <c r="W59" s="37">
        <v>0</v>
      </c>
      <c r="X59" s="38">
        <v>5</v>
      </c>
      <c r="Y59" s="37">
        <v>5</v>
      </c>
      <c r="Z59" s="32">
        <f t="shared" si="6"/>
        <v>55.408666666666662</v>
      </c>
    </row>
    <row r="60" spans="1:26" ht="23.25">
      <c r="A60" s="19">
        <v>58</v>
      </c>
      <c r="B60" s="19">
        <v>161204</v>
      </c>
      <c r="C60" s="19">
        <v>1222190111</v>
      </c>
      <c r="D60" s="20" t="s">
        <v>596</v>
      </c>
      <c r="E60" s="27" t="s">
        <v>304</v>
      </c>
      <c r="F60" s="20" t="s">
        <v>597</v>
      </c>
      <c r="G60" s="20" t="s">
        <v>52</v>
      </c>
      <c r="H60" s="19" t="s">
        <v>471</v>
      </c>
      <c r="I60" s="19" t="s">
        <v>378</v>
      </c>
      <c r="J60" s="42">
        <f t="shared" si="0"/>
        <v>70.241379310344826</v>
      </c>
      <c r="K60" s="44">
        <f t="shared" si="1"/>
        <v>7.0241379310344829</v>
      </c>
      <c r="L60" s="19" t="s">
        <v>598</v>
      </c>
      <c r="M60" s="19" t="s">
        <v>565</v>
      </c>
      <c r="N60" s="42">
        <f t="shared" si="2"/>
        <v>67</v>
      </c>
      <c r="O60" s="42">
        <f t="shared" si="3"/>
        <v>13.4</v>
      </c>
      <c r="P60" s="28">
        <v>0</v>
      </c>
      <c r="Q60" s="29">
        <v>0</v>
      </c>
      <c r="R60" s="29">
        <v>0</v>
      </c>
      <c r="S60" s="29"/>
      <c r="T60" s="30" t="s">
        <v>48</v>
      </c>
      <c r="U60" s="46">
        <f t="shared" si="4"/>
        <v>20.268000000000001</v>
      </c>
      <c r="V60" s="46">
        <f t="shared" si="5"/>
        <v>20.268000000000001</v>
      </c>
      <c r="W60" s="29">
        <v>0</v>
      </c>
      <c r="X60" s="31">
        <v>6.8571428571428568</v>
      </c>
      <c r="Y60" s="29">
        <v>5</v>
      </c>
      <c r="Z60" s="32">
        <f t="shared" si="6"/>
        <v>52.549280788177342</v>
      </c>
    </row>
    <row r="61" spans="1:26" ht="23.25">
      <c r="A61" s="19">
        <v>59</v>
      </c>
      <c r="B61" s="19">
        <v>159243</v>
      </c>
      <c r="C61" s="19">
        <v>1222190113</v>
      </c>
      <c r="D61" s="20" t="s">
        <v>599</v>
      </c>
      <c r="E61" s="27" t="s">
        <v>600</v>
      </c>
      <c r="F61" s="20" t="s">
        <v>601</v>
      </c>
      <c r="G61" s="20" t="s">
        <v>28</v>
      </c>
      <c r="H61" s="19" t="s">
        <v>602</v>
      </c>
      <c r="I61" s="19" t="s">
        <v>375</v>
      </c>
      <c r="J61" s="42">
        <f t="shared" si="0"/>
        <v>84.412698412698418</v>
      </c>
      <c r="K61" s="44">
        <f t="shared" si="1"/>
        <v>8.4412698412698415</v>
      </c>
      <c r="L61" s="19" t="s">
        <v>603</v>
      </c>
      <c r="M61" s="19" t="s">
        <v>373</v>
      </c>
      <c r="N61" s="42">
        <f t="shared" si="2"/>
        <v>83.288888888888891</v>
      </c>
      <c r="O61" s="42">
        <f t="shared" si="3"/>
        <v>16.657777777777778</v>
      </c>
      <c r="P61" s="28">
        <v>30</v>
      </c>
      <c r="Q61" s="29">
        <v>0</v>
      </c>
      <c r="R61" s="29">
        <v>0</v>
      </c>
      <c r="S61" s="29"/>
      <c r="T61" s="30" t="s">
        <v>604</v>
      </c>
      <c r="U61" s="46">
        <f t="shared" si="4"/>
        <v>32</v>
      </c>
      <c r="V61" s="46">
        <f t="shared" si="5"/>
        <v>32</v>
      </c>
      <c r="W61" s="29">
        <v>0</v>
      </c>
      <c r="X61" s="31">
        <v>8.8571428571428577</v>
      </c>
      <c r="Y61" s="29">
        <v>5</v>
      </c>
      <c r="Z61" s="32">
        <f t="shared" si="6"/>
        <v>70.956190476190486</v>
      </c>
    </row>
    <row r="62" spans="1:26" ht="23.25">
      <c r="A62" s="19">
        <v>60</v>
      </c>
      <c r="B62" s="19">
        <v>162652</v>
      </c>
      <c r="C62" s="19">
        <v>1222190114</v>
      </c>
      <c r="D62" s="20" t="s">
        <v>605</v>
      </c>
      <c r="E62" s="27" t="s">
        <v>606</v>
      </c>
      <c r="F62" s="20" t="s">
        <v>607</v>
      </c>
      <c r="G62" s="20" t="s">
        <v>23</v>
      </c>
      <c r="H62" s="19" t="s">
        <v>608</v>
      </c>
      <c r="I62" s="19" t="s">
        <v>378</v>
      </c>
      <c r="J62" s="42">
        <f t="shared" si="0"/>
        <v>75.689655172413794</v>
      </c>
      <c r="K62" s="44">
        <f t="shared" si="1"/>
        <v>7.568965517241379</v>
      </c>
      <c r="L62" s="19" t="s">
        <v>609</v>
      </c>
      <c r="M62" s="19" t="s">
        <v>398</v>
      </c>
      <c r="N62" s="42">
        <f t="shared" si="2"/>
        <v>67.416666666666671</v>
      </c>
      <c r="O62" s="42">
        <f t="shared" si="3"/>
        <v>13.483333333333334</v>
      </c>
      <c r="P62" s="28">
        <v>30</v>
      </c>
      <c r="Q62" s="29">
        <v>35</v>
      </c>
      <c r="R62" s="29">
        <v>0</v>
      </c>
      <c r="S62" s="29"/>
      <c r="T62" s="30">
        <v>0</v>
      </c>
      <c r="U62" s="46">
        <f t="shared" si="4"/>
        <v>0</v>
      </c>
      <c r="V62" s="46">
        <f t="shared" si="5"/>
        <v>35</v>
      </c>
      <c r="W62" s="29">
        <v>0</v>
      </c>
      <c r="X62" s="31" t="s">
        <v>393</v>
      </c>
      <c r="Y62" s="29">
        <v>0</v>
      </c>
      <c r="Z62" s="32" t="e">
        <f t="shared" si="6"/>
        <v>#VALUE!</v>
      </c>
    </row>
    <row r="63" spans="1:26" ht="23.25">
      <c r="A63" s="19">
        <v>61</v>
      </c>
      <c r="B63" s="19">
        <v>162580</v>
      </c>
      <c r="C63" s="19">
        <v>1222190116</v>
      </c>
      <c r="D63" s="20" t="s">
        <v>127</v>
      </c>
      <c r="E63" s="27" t="s">
        <v>128</v>
      </c>
      <c r="F63" s="20" t="s">
        <v>129</v>
      </c>
      <c r="G63" s="20" t="s">
        <v>52</v>
      </c>
      <c r="H63" s="19" t="s">
        <v>610</v>
      </c>
      <c r="I63" s="19" t="s">
        <v>375</v>
      </c>
      <c r="J63" s="42">
        <f t="shared" si="0"/>
        <v>83.333333333333329</v>
      </c>
      <c r="K63" s="44">
        <f t="shared" si="1"/>
        <v>8.3333333333333321</v>
      </c>
      <c r="L63" s="19" t="s">
        <v>611</v>
      </c>
      <c r="M63" s="19" t="s">
        <v>380</v>
      </c>
      <c r="N63" s="42">
        <f t="shared" si="2"/>
        <v>79.05</v>
      </c>
      <c r="O63" s="42">
        <f t="shared" si="3"/>
        <v>15.809999999999999</v>
      </c>
      <c r="P63" s="28">
        <v>30</v>
      </c>
      <c r="Q63" s="29">
        <v>0</v>
      </c>
      <c r="R63" s="29">
        <v>0</v>
      </c>
      <c r="S63" s="29"/>
      <c r="T63" s="30" t="s">
        <v>132</v>
      </c>
      <c r="U63" s="46">
        <f t="shared" si="4"/>
        <v>26.668000000000003</v>
      </c>
      <c r="V63" s="46">
        <f t="shared" si="5"/>
        <v>30</v>
      </c>
      <c r="W63" s="29">
        <v>0</v>
      </c>
      <c r="X63" s="31">
        <v>8.4285714285714288</v>
      </c>
      <c r="Y63" s="29">
        <v>5</v>
      </c>
      <c r="Z63" s="32">
        <f t="shared" si="6"/>
        <v>67.571904761904761</v>
      </c>
    </row>
    <row r="64" spans="1:26" ht="23.25">
      <c r="A64" s="19">
        <v>62</v>
      </c>
      <c r="B64" s="19">
        <v>159179</v>
      </c>
      <c r="C64" s="19">
        <v>1222190119</v>
      </c>
      <c r="D64" s="20" t="s">
        <v>133</v>
      </c>
      <c r="E64" s="27" t="s">
        <v>134</v>
      </c>
      <c r="F64" s="20" t="s">
        <v>135</v>
      </c>
      <c r="G64" s="20" t="s">
        <v>52</v>
      </c>
      <c r="H64" s="19" t="s">
        <v>612</v>
      </c>
      <c r="I64" s="19" t="s">
        <v>378</v>
      </c>
      <c r="J64" s="42">
        <f t="shared" si="0"/>
        <v>76.241379310344826</v>
      </c>
      <c r="K64" s="44">
        <f t="shared" si="1"/>
        <v>7.6241379310344826</v>
      </c>
      <c r="L64" s="19" t="s">
        <v>613</v>
      </c>
      <c r="M64" s="19" t="s">
        <v>373</v>
      </c>
      <c r="N64" s="42">
        <f t="shared" si="2"/>
        <v>79.37777777777778</v>
      </c>
      <c r="O64" s="42">
        <f t="shared" si="3"/>
        <v>15.875555555555556</v>
      </c>
      <c r="P64" s="28">
        <v>30</v>
      </c>
      <c r="Q64" s="29">
        <v>35</v>
      </c>
      <c r="R64" s="29">
        <v>25</v>
      </c>
      <c r="S64" s="29">
        <v>20</v>
      </c>
      <c r="T64" s="30" t="s">
        <v>54</v>
      </c>
      <c r="U64" s="46">
        <f t="shared" si="4"/>
        <v>22.400000000000002</v>
      </c>
      <c r="V64" s="46">
        <f t="shared" si="5"/>
        <v>35</v>
      </c>
      <c r="W64" s="29">
        <v>10</v>
      </c>
      <c r="X64" s="31">
        <v>6</v>
      </c>
      <c r="Y64" s="29">
        <v>5</v>
      </c>
      <c r="Z64" s="32">
        <f t="shared" si="6"/>
        <v>79.499693486590033</v>
      </c>
    </row>
    <row r="65" spans="1:26" ht="34.5">
      <c r="A65" s="19">
        <v>63</v>
      </c>
      <c r="B65" s="33">
        <v>159083</v>
      </c>
      <c r="C65" s="33">
        <v>1222190124</v>
      </c>
      <c r="D65" s="34" t="s">
        <v>614</v>
      </c>
      <c r="E65" s="35" t="s">
        <v>615</v>
      </c>
      <c r="F65" s="34" t="s">
        <v>616</v>
      </c>
      <c r="G65" s="34" t="s">
        <v>52</v>
      </c>
      <c r="H65" s="33" t="s">
        <v>617</v>
      </c>
      <c r="I65" s="33" t="s">
        <v>378</v>
      </c>
      <c r="J65" s="42">
        <f t="shared" si="0"/>
        <v>83.103448275862064</v>
      </c>
      <c r="K65" s="44">
        <f t="shared" si="1"/>
        <v>8.3103448275862064</v>
      </c>
      <c r="L65" s="33" t="s">
        <v>618</v>
      </c>
      <c r="M65" s="33" t="s">
        <v>398</v>
      </c>
      <c r="N65" s="42">
        <f t="shared" si="2"/>
        <v>84.958333333333329</v>
      </c>
      <c r="O65" s="42">
        <f t="shared" si="3"/>
        <v>16.991666666666667</v>
      </c>
      <c r="P65" s="36">
        <v>30</v>
      </c>
      <c r="Q65" s="37">
        <v>35</v>
      </c>
      <c r="R65" s="37">
        <v>0</v>
      </c>
      <c r="S65" s="37"/>
      <c r="T65" s="30">
        <v>0</v>
      </c>
      <c r="U65" s="46">
        <f t="shared" si="4"/>
        <v>0</v>
      </c>
      <c r="V65" s="46">
        <f t="shared" si="5"/>
        <v>35</v>
      </c>
      <c r="W65" s="37">
        <v>0</v>
      </c>
      <c r="X65" s="38">
        <v>8.4285714285714288</v>
      </c>
      <c r="Y65" s="37">
        <v>0</v>
      </c>
      <c r="Z65" s="32">
        <f t="shared" si="6"/>
        <v>68.730582922824311</v>
      </c>
    </row>
    <row r="66" spans="1:26" ht="23.25">
      <c r="A66" s="19">
        <v>64</v>
      </c>
      <c r="B66" s="33">
        <v>160316</v>
      </c>
      <c r="C66" s="33">
        <v>1222190126</v>
      </c>
      <c r="D66" s="34" t="s">
        <v>619</v>
      </c>
      <c r="E66" s="35" t="s">
        <v>620</v>
      </c>
      <c r="F66" s="34" t="s">
        <v>621</v>
      </c>
      <c r="G66" s="34" t="s">
        <v>140</v>
      </c>
      <c r="H66" s="33" t="s">
        <v>622</v>
      </c>
      <c r="I66" s="33" t="s">
        <v>398</v>
      </c>
      <c r="J66" s="42">
        <f t="shared" si="0"/>
        <v>58.958333333333336</v>
      </c>
      <c r="K66" s="44">
        <f t="shared" si="1"/>
        <v>5.8958333333333339</v>
      </c>
      <c r="L66" s="33" t="s">
        <v>623</v>
      </c>
      <c r="M66" s="33" t="s">
        <v>373</v>
      </c>
      <c r="N66" s="42">
        <f t="shared" si="2"/>
        <v>61.68888888888889</v>
      </c>
      <c r="O66" s="42">
        <f t="shared" si="3"/>
        <v>12.337777777777777</v>
      </c>
      <c r="P66" s="36">
        <v>30</v>
      </c>
      <c r="Q66" s="37">
        <v>35</v>
      </c>
      <c r="R66" s="37">
        <v>0</v>
      </c>
      <c r="S66" s="37"/>
      <c r="T66" s="30" t="s">
        <v>528</v>
      </c>
      <c r="U66" s="46">
        <f t="shared" si="4"/>
        <v>30.400000000000002</v>
      </c>
      <c r="V66" s="46">
        <f t="shared" si="5"/>
        <v>35</v>
      </c>
      <c r="W66" s="37">
        <v>0</v>
      </c>
      <c r="X66" s="38">
        <v>8.5714285714285712</v>
      </c>
      <c r="Y66" s="37">
        <v>5</v>
      </c>
      <c r="Z66" s="32">
        <f t="shared" si="6"/>
        <v>66.805039682539672</v>
      </c>
    </row>
    <row r="67" spans="1:26" ht="23.25">
      <c r="A67" s="19">
        <v>65</v>
      </c>
      <c r="B67" s="33">
        <v>164218</v>
      </c>
      <c r="C67" s="33">
        <v>1222190127</v>
      </c>
      <c r="D67" s="34" t="s">
        <v>624</v>
      </c>
      <c r="E67" s="35" t="s">
        <v>625</v>
      </c>
      <c r="F67" s="34" t="s">
        <v>626</v>
      </c>
      <c r="G67" s="34" t="s">
        <v>90</v>
      </c>
      <c r="H67" s="33"/>
      <c r="I67" s="33"/>
      <c r="J67" s="42" t="e">
        <f t="shared" si="0"/>
        <v>#DIV/0!</v>
      </c>
      <c r="K67" s="44" t="e">
        <f t="shared" si="1"/>
        <v>#DIV/0!</v>
      </c>
      <c r="L67" s="33" t="s">
        <v>627</v>
      </c>
      <c r="M67" s="33" t="s">
        <v>380</v>
      </c>
      <c r="N67" s="42">
        <f t="shared" si="2"/>
        <v>75.55</v>
      </c>
      <c r="O67" s="42">
        <f t="shared" si="3"/>
        <v>15.11</v>
      </c>
      <c r="P67" s="36">
        <v>30</v>
      </c>
      <c r="Q67" s="37">
        <v>35</v>
      </c>
      <c r="R67" s="37">
        <v>0</v>
      </c>
      <c r="S67" s="37"/>
      <c r="T67" s="30">
        <v>0</v>
      </c>
      <c r="U67" s="46">
        <f t="shared" si="4"/>
        <v>0</v>
      </c>
      <c r="V67" s="46">
        <f t="shared" si="5"/>
        <v>35</v>
      </c>
      <c r="W67" s="37">
        <v>0</v>
      </c>
      <c r="X67" s="38" t="s">
        <v>393</v>
      </c>
      <c r="Y67" s="37">
        <v>0</v>
      </c>
      <c r="Z67" s="32" t="e">
        <f t="shared" si="6"/>
        <v>#VALUE!</v>
      </c>
    </row>
    <row r="68" spans="1:26" ht="34.5">
      <c r="A68" s="19">
        <v>66</v>
      </c>
      <c r="B68" s="19">
        <v>159633</v>
      </c>
      <c r="C68" s="19">
        <v>1222190128</v>
      </c>
      <c r="D68" s="20" t="s">
        <v>628</v>
      </c>
      <c r="E68" s="27" t="s">
        <v>629</v>
      </c>
      <c r="F68" s="20" t="s">
        <v>630</v>
      </c>
      <c r="G68" s="20" t="s">
        <v>23</v>
      </c>
      <c r="H68" s="19" t="s">
        <v>631</v>
      </c>
      <c r="I68" s="19" t="s">
        <v>425</v>
      </c>
      <c r="J68" s="42">
        <f t="shared" ref="J68:J131" si="7">(H68*100)/I68</f>
        <v>55.666666666666664</v>
      </c>
      <c r="K68" s="44">
        <f t="shared" ref="K68:K131" si="8">J68/10</f>
        <v>5.5666666666666664</v>
      </c>
      <c r="L68" s="19" t="s">
        <v>632</v>
      </c>
      <c r="M68" s="19" t="s">
        <v>380</v>
      </c>
      <c r="N68" s="42">
        <f t="shared" ref="N68:N131" si="9">(L68*100)/M68</f>
        <v>60.05</v>
      </c>
      <c r="O68" s="42">
        <f t="shared" ref="O68:O131" si="10">N68/5</f>
        <v>12.01</v>
      </c>
      <c r="P68" s="28">
        <v>30</v>
      </c>
      <c r="Q68" s="29">
        <v>35</v>
      </c>
      <c r="R68" s="29">
        <v>0</v>
      </c>
      <c r="S68" s="29"/>
      <c r="T68" s="30">
        <v>0</v>
      </c>
      <c r="U68" s="46">
        <f t="shared" ref="U68:U131" si="11">T68*0.4</f>
        <v>0</v>
      </c>
      <c r="V68" s="46">
        <f t="shared" ref="V68:V131" si="12">MAX(P68,Q68,R68,S68,U68)</f>
        <v>35</v>
      </c>
      <c r="W68" s="29">
        <v>0</v>
      </c>
      <c r="X68" s="31">
        <v>6.8571428571428568</v>
      </c>
      <c r="Y68" s="29">
        <v>5</v>
      </c>
      <c r="Z68" s="32">
        <f t="shared" ref="Z68:Z131" si="13">Y68+X68+W68+V68+O68+K68</f>
        <v>64.433809523809529</v>
      </c>
    </row>
    <row r="69" spans="1:26" ht="34.5">
      <c r="A69" s="19">
        <v>67</v>
      </c>
      <c r="B69" s="33">
        <v>162142</v>
      </c>
      <c r="C69" s="33">
        <v>1222190130</v>
      </c>
      <c r="D69" s="34" t="s">
        <v>633</v>
      </c>
      <c r="E69" s="35" t="s">
        <v>634</v>
      </c>
      <c r="F69" s="34" t="s">
        <v>139</v>
      </c>
      <c r="G69" s="34" t="s">
        <v>23</v>
      </c>
      <c r="H69" s="33" t="s">
        <v>635</v>
      </c>
      <c r="I69" s="33" t="s">
        <v>378</v>
      </c>
      <c r="J69" s="42">
        <f t="shared" si="7"/>
        <v>69.275862068965523</v>
      </c>
      <c r="K69" s="44">
        <f t="shared" si="8"/>
        <v>6.9275862068965521</v>
      </c>
      <c r="L69" s="33" t="s">
        <v>636</v>
      </c>
      <c r="M69" s="33" t="s">
        <v>392</v>
      </c>
      <c r="N69" s="42">
        <f t="shared" si="9"/>
        <v>56.1</v>
      </c>
      <c r="O69" s="42">
        <f t="shared" si="10"/>
        <v>11.22</v>
      </c>
      <c r="P69" s="36">
        <v>30</v>
      </c>
      <c r="Q69" s="37">
        <v>0</v>
      </c>
      <c r="R69" s="37">
        <v>0</v>
      </c>
      <c r="S69" s="37"/>
      <c r="T69" s="30">
        <v>0</v>
      </c>
      <c r="U69" s="46">
        <f t="shared" si="11"/>
        <v>0</v>
      </c>
      <c r="V69" s="46">
        <f t="shared" si="12"/>
        <v>30</v>
      </c>
      <c r="W69" s="37">
        <v>0</v>
      </c>
      <c r="X69" s="38" t="s">
        <v>393</v>
      </c>
      <c r="Y69" s="37">
        <v>0</v>
      </c>
      <c r="Z69" s="32" t="e">
        <f t="shared" si="13"/>
        <v>#VALUE!</v>
      </c>
    </row>
    <row r="70" spans="1:26" ht="34.5">
      <c r="A70" s="19">
        <v>68</v>
      </c>
      <c r="B70" s="33">
        <v>163989</v>
      </c>
      <c r="C70" s="33">
        <v>1222190131</v>
      </c>
      <c r="D70" s="34" t="s">
        <v>137</v>
      </c>
      <c r="E70" s="35" t="s">
        <v>138</v>
      </c>
      <c r="F70" s="34" t="s">
        <v>139</v>
      </c>
      <c r="G70" s="34" t="s">
        <v>140</v>
      </c>
      <c r="H70" s="33" t="s">
        <v>558</v>
      </c>
      <c r="I70" s="33" t="s">
        <v>375</v>
      </c>
      <c r="J70" s="42">
        <f t="shared" si="7"/>
        <v>65.904761904761898</v>
      </c>
      <c r="K70" s="44">
        <f t="shared" si="8"/>
        <v>6.5904761904761902</v>
      </c>
      <c r="L70" s="33" t="s">
        <v>637</v>
      </c>
      <c r="M70" s="33" t="s">
        <v>373</v>
      </c>
      <c r="N70" s="42">
        <f t="shared" si="9"/>
        <v>69.111111111111114</v>
      </c>
      <c r="O70" s="42">
        <f t="shared" si="10"/>
        <v>13.822222222222223</v>
      </c>
      <c r="P70" s="36">
        <v>0</v>
      </c>
      <c r="Q70" s="37">
        <v>35</v>
      </c>
      <c r="R70" s="37">
        <v>0</v>
      </c>
      <c r="S70" s="37"/>
      <c r="T70" s="30">
        <v>0</v>
      </c>
      <c r="U70" s="46">
        <f t="shared" si="11"/>
        <v>0</v>
      </c>
      <c r="V70" s="46">
        <f t="shared" si="12"/>
        <v>35</v>
      </c>
      <c r="W70" s="37">
        <v>0</v>
      </c>
      <c r="X70" s="38">
        <v>8.5714285714285712</v>
      </c>
      <c r="Y70" s="37">
        <v>5</v>
      </c>
      <c r="Z70" s="32">
        <f t="shared" si="13"/>
        <v>68.984126984126988</v>
      </c>
    </row>
    <row r="71" spans="1:26" ht="34.5">
      <c r="A71" s="19">
        <v>69</v>
      </c>
      <c r="B71" s="33">
        <v>162257</v>
      </c>
      <c r="C71" s="33">
        <v>1222190132</v>
      </c>
      <c r="D71" s="34" t="s">
        <v>638</v>
      </c>
      <c r="E71" s="35" t="s">
        <v>639</v>
      </c>
      <c r="F71" s="34" t="s">
        <v>640</v>
      </c>
      <c r="G71" s="34" t="s">
        <v>28</v>
      </c>
      <c r="H71" s="33" t="s">
        <v>641</v>
      </c>
      <c r="I71" s="33" t="s">
        <v>378</v>
      </c>
      <c r="J71" s="42">
        <f t="shared" si="7"/>
        <v>78.517241379310349</v>
      </c>
      <c r="K71" s="44">
        <f t="shared" si="8"/>
        <v>7.8517241379310345</v>
      </c>
      <c r="L71" s="33">
        <v>70.900000000000006</v>
      </c>
      <c r="M71" s="33">
        <v>100</v>
      </c>
      <c r="N71" s="42">
        <f t="shared" si="9"/>
        <v>70.900000000000006</v>
      </c>
      <c r="O71" s="42">
        <f t="shared" si="10"/>
        <v>14.180000000000001</v>
      </c>
      <c r="P71" s="36">
        <v>30</v>
      </c>
      <c r="Q71" s="37">
        <v>35</v>
      </c>
      <c r="R71" s="37">
        <v>0</v>
      </c>
      <c r="S71" s="37"/>
      <c r="T71" s="30">
        <v>0</v>
      </c>
      <c r="U71" s="46">
        <f t="shared" si="11"/>
        <v>0</v>
      </c>
      <c r="V71" s="46">
        <f t="shared" si="12"/>
        <v>35</v>
      </c>
      <c r="W71" s="37">
        <v>0</v>
      </c>
      <c r="X71" s="38">
        <v>8.7142857142857135</v>
      </c>
      <c r="Y71" s="37">
        <v>0</v>
      </c>
      <c r="Z71" s="32">
        <f t="shared" si="13"/>
        <v>65.746009852216744</v>
      </c>
    </row>
    <row r="72" spans="1:26" ht="34.5">
      <c r="A72" s="19">
        <v>70</v>
      </c>
      <c r="B72" s="19">
        <v>163230</v>
      </c>
      <c r="C72" s="19">
        <v>1222190133</v>
      </c>
      <c r="D72" s="20" t="s">
        <v>643</v>
      </c>
      <c r="E72" s="27" t="s">
        <v>644</v>
      </c>
      <c r="F72" s="20" t="s">
        <v>139</v>
      </c>
      <c r="G72" s="20" t="s">
        <v>90</v>
      </c>
      <c r="H72" s="19" t="s">
        <v>645</v>
      </c>
      <c r="I72" s="19" t="s">
        <v>398</v>
      </c>
      <c r="J72" s="42">
        <f t="shared" si="7"/>
        <v>74.166666666666671</v>
      </c>
      <c r="K72" s="44">
        <f t="shared" si="8"/>
        <v>7.416666666666667</v>
      </c>
      <c r="L72" s="19" t="s">
        <v>646</v>
      </c>
      <c r="M72" s="19" t="s">
        <v>398</v>
      </c>
      <c r="N72" s="42">
        <f t="shared" si="9"/>
        <v>68.458333333333329</v>
      </c>
      <c r="O72" s="42">
        <f t="shared" si="10"/>
        <v>13.691666666666666</v>
      </c>
      <c r="P72" s="28">
        <v>30</v>
      </c>
      <c r="Q72" s="29">
        <v>0</v>
      </c>
      <c r="R72" s="29">
        <v>0</v>
      </c>
      <c r="S72" s="29"/>
      <c r="T72" s="30">
        <v>0</v>
      </c>
      <c r="U72" s="46">
        <f t="shared" si="11"/>
        <v>0</v>
      </c>
      <c r="V72" s="46">
        <f t="shared" si="12"/>
        <v>30</v>
      </c>
      <c r="W72" s="29">
        <v>0</v>
      </c>
      <c r="X72" s="31" t="s">
        <v>393</v>
      </c>
      <c r="Y72" s="29">
        <v>0</v>
      </c>
      <c r="Z72" s="32" t="e">
        <f t="shared" si="13"/>
        <v>#VALUE!</v>
      </c>
    </row>
    <row r="73" spans="1:26" ht="23.25">
      <c r="A73" s="19">
        <v>71</v>
      </c>
      <c r="B73" s="19">
        <v>164316</v>
      </c>
      <c r="C73" s="19">
        <v>1222190134</v>
      </c>
      <c r="D73" s="20" t="s">
        <v>647</v>
      </c>
      <c r="E73" s="27" t="s">
        <v>648</v>
      </c>
      <c r="F73" s="20" t="s">
        <v>649</v>
      </c>
      <c r="G73" s="20" t="s">
        <v>23</v>
      </c>
      <c r="H73" s="19" t="s">
        <v>650</v>
      </c>
      <c r="I73" s="19" t="s">
        <v>425</v>
      </c>
      <c r="J73" s="42">
        <f t="shared" si="7"/>
        <v>62.833333333333336</v>
      </c>
      <c r="K73" s="44">
        <f t="shared" si="8"/>
        <v>6.2833333333333332</v>
      </c>
      <c r="L73" s="19" t="s">
        <v>651</v>
      </c>
      <c r="M73" s="19" t="s">
        <v>652</v>
      </c>
      <c r="N73" s="42">
        <f t="shared" si="9"/>
        <v>69.909090909090907</v>
      </c>
      <c r="O73" s="42">
        <f t="shared" si="10"/>
        <v>13.981818181818181</v>
      </c>
      <c r="P73" s="28">
        <v>0</v>
      </c>
      <c r="Q73" s="29">
        <v>0</v>
      </c>
      <c r="R73" s="29">
        <v>25</v>
      </c>
      <c r="S73" s="29"/>
      <c r="T73" s="30">
        <v>0</v>
      </c>
      <c r="U73" s="46">
        <f t="shared" si="11"/>
        <v>0</v>
      </c>
      <c r="V73" s="46">
        <f t="shared" si="12"/>
        <v>25</v>
      </c>
      <c r="W73" s="29">
        <v>0</v>
      </c>
      <c r="X73" s="31">
        <v>8</v>
      </c>
      <c r="Y73" s="29">
        <v>5</v>
      </c>
      <c r="Z73" s="32">
        <f t="shared" si="13"/>
        <v>58.265151515151516</v>
      </c>
    </row>
    <row r="74" spans="1:26" ht="23.25">
      <c r="A74" s="19">
        <v>72</v>
      </c>
      <c r="B74" s="19">
        <v>162236</v>
      </c>
      <c r="C74" s="19">
        <v>1222190137</v>
      </c>
      <c r="D74" s="20" t="s">
        <v>653</v>
      </c>
      <c r="E74" s="27" t="s">
        <v>654</v>
      </c>
      <c r="F74" s="20" t="s">
        <v>655</v>
      </c>
      <c r="G74" s="20" t="s">
        <v>52</v>
      </c>
      <c r="H74" s="19" t="s">
        <v>656</v>
      </c>
      <c r="I74" s="19" t="s">
        <v>425</v>
      </c>
      <c r="J74" s="42">
        <f t="shared" si="7"/>
        <v>63.666666666666664</v>
      </c>
      <c r="K74" s="44">
        <f t="shared" si="8"/>
        <v>6.3666666666666663</v>
      </c>
      <c r="L74" s="19" t="s">
        <v>657</v>
      </c>
      <c r="M74" s="19" t="s">
        <v>432</v>
      </c>
      <c r="N74" s="42">
        <f t="shared" si="9"/>
        <v>73.8</v>
      </c>
      <c r="O74" s="42">
        <f t="shared" si="10"/>
        <v>14.76</v>
      </c>
      <c r="P74" s="28">
        <v>30</v>
      </c>
      <c r="Q74" s="29">
        <v>35</v>
      </c>
      <c r="R74" s="29">
        <v>25</v>
      </c>
      <c r="S74" s="29"/>
      <c r="T74" s="30">
        <v>0</v>
      </c>
      <c r="U74" s="46">
        <f t="shared" si="11"/>
        <v>0</v>
      </c>
      <c r="V74" s="46">
        <f t="shared" si="12"/>
        <v>35</v>
      </c>
      <c r="W74" s="29">
        <v>0</v>
      </c>
      <c r="X74" s="31">
        <v>8.5714285714285712</v>
      </c>
      <c r="Y74" s="29">
        <v>5</v>
      </c>
      <c r="Z74" s="32">
        <f t="shared" si="13"/>
        <v>69.698095238095235</v>
      </c>
    </row>
    <row r="75" spans="1:26" ht="23.25">
      <c r="A75" s="19">
        <v>73</v>
      </c>
      <c r="B75" s="33">
        <v>164285</v>
      </c>
      <c r="C75" s="33">
        <v>1222190140</v>
      </c>
      <c r="D75" s="34" t="s">
        <v>143</v>
      </c>
      <c r="E75" s="35" t="s">
        <v>144</v>
      </c>
      <c r="F75" s="34" t="s">
        <v>145</v>
      </c>
      <c r="G75" s="34" t="s">
        <v>52</v>
      </c>
      <c r="H75" s="33" t="s">
        <v>658</v>
      </c>
      <c r="I75" s="33" t="s">
        <v>378</v>
      </c>
      <c r="J75" s="42">
        <f t="shared" si="7"/>
        <v>69.758620689655174</v>
      </c>
      <c r="K75" s="44">
        <f t="shared" si="8"/>
        <v>6.9758620689655171</v>
      </c>
      <c r="L75" s="33" t="s">
        <v>659</v>
      </c>
      <c r="M75" s="33" t="s">
        <v>565</v>
      </c>
      <c r="N75" s="42">
        <f t="shared" si="9"/>
        <v>76.642857142857139</v>
      </c>
      <c r="O75" s="42">
        <f t="shared" si="10"/>
        <v>15.328571428571427</v>
      </c>
      <c r="P75" s="36">
        <v>30</v>
      </c>
      <c r="Q75" s="37">
        <v>0</v>
      </c>
      <c r="R75" s="37">
        <v>0</v>
      </c>
      <c r="S75" s="37"/>
      <c r="T75" s="30" t="s">
        <v>59</v>
      </c>
      <c r="U75" s="46">
        <f t="shared" si="11"/>
        <v>20.8</v>
      </c>
      <c r="V75" s="46">
        <f t="shared" si="12"/>
        <v>30</v>
      </c>
      <c r="W75" s="37">
        <v>0</v>
      </c>
      <c r="X75" s="38" t="s">
        <v>393</v>
      </c>
      <c r="Y75" s="37">
        <v>5</v>
      </c>
      <c r="Z75" s="32" t="e">
        <f t="shared" si="13"/>
        <v>#VALUE!</v>
      </c>
    </row>
    <row r="76" spans="1:26" ht="23.25">
      <c r="A76" s="19">
        <v>74</v>
      </c>
      <c r="B76" s="19">
        <v>159864</v>
      </c>
      <c r="C76" s="19">
        <v>1222190141</v>
      </c>
      <c r="D76" s="20" t="s">
        <v>660</v>
      </c>
      <c r="E76" s="27" t="s">
        <v>661</v>
      </c>
      <c r="F76" s="20" t="s">
        <v>662</v>
      </c>
      <c r="G76" s="20" t="s">
        <v>52</v>
      </c>
      <c r="H76" s="19" t="s">
        <v>663</v>
      </c>
      <c r="I76" s="19" t="s">
        <v>375</v>
      </c>
      <c r="J76" s="42">
        <f t="shared" si="7"/>
        <v>78.126984126984127</v>
      </c>
      <c r="K76" s="44">
        <f t="shared" si="8"/>
        <v>7.8126984126984125</v>
      </c>
      <c r="L76" s="19" t="s">
        <v>611</v>
      </c>
      <c r="M76" s="19" t="s">
        <v>380</v>
      </c>
      <c r="N76" s="42">
        <f t="shared" si="9"/>
        <v>79.05</v>
      </c>
      <c r="O76" s="42">
        <f t="shared" si="10"/>
        <v>15.809999999999999</v>
      </c>
      <c r="P76" s="28">
        <v>0</v>
      </c>
      <c r="Q76" s="29">
        <v>0</v>
      </c>
      <c r="R76" s="29">
        <v>0</v>
      </c>
      <c r="S76" s="29"/>
      <c r="T76" s="30" t="s">
        <v>321</v>
      </c>
      <c r="U76" s="46">
        <f t="shared" si="11"/>
        <v>25.068000000000001</v>
      </c>
      <c r="V76" s="46">
        <f t="shared" si="12"/>
        <v>25.068000000000001</v>
      </c>
      <c r="W76" s="29">
        <v>0</v>
      </c>
      <c r="X76" s="31">
        <v>8.7142857142857135</v>
      </c>
      <c r="Y76" s="29">
        <v>5</v>
      </c>
      <c r="Z76" s="32">
        <f t="shared" si="13"/>
        <v>62.404984126984118</v>
      </c>
    </row>
    <row r="77" spans="1:26" ht="23.25">
      <c r="A77" s="19">
        <v>75</v>
      </c>
      <c r="B77" s="33">
        <v>161025</v>
      </c>
      <c r="C77" s="33">
        <v>1222190142</v>
      </c>
      <c r="D77" s="34" t="s">
        <v>664</v>
      </c>
      <c r="E77" s="35" t="s">
        <v>665</v>
      </c>
      <c r="F77" s="34" t="s">
        <v>666</v>
      </c>
      <c r="G77" s="34" t="s">
        <v>52</v>
      </c>
      <c r="H77" s="33" t="s">
        <v>508</v>
      </c>
      <c r="I77" s="33" t="s">
        <v>375</v>
      </c>
      <c r="J77" s="42">
        <f t="shared" si="7"/>
        <v>81.460317460317455</v>
      </c>
      <c r="K77" s="44">
        <f t="shared" si="8"/>
        <v>8.1460317460317455</v>
      </c>
      <c r="L77" s="33" t="s">
        <v>667</v>
      </c>
      <c r="M77" s="33" t="s">
        <v>380</v>
      </c>
      <c r="N77" s="42">
        <f t="shared" si="9"/>
        <v>83.55</v>
      </c>
      <c r="O77" s="42">
        <f t="shared" si="10"/>
        <v>16.71</v>
      </c>
      <c r="P77" s="36">
        <v>30</v>
      </c>
      <c r="Q77" s="37">
        <v>0</v>
      </c>
      <c r="R77" s="37">
        <v>0</v>
      </c>
      <c r="S77" s="37"/>
      <c r="T77" s="30" t="s">
        <v>188</v>
      </c>
      <c r="U77" s="46">
        <f t="shared" si="11"/>
        <v>26.132000000000001</v>
      </c>
      <c r="V77" s="46">
        <f t="shared" si="12"/>
        <v>30</v>
      </c>
      <c r="W77" s="37">
        <v>0</v>
      </c>
      <c r="X77" s="38">
        <v>6.5714285714285712</v>
      </c>
      <c r="Y77" s="37">
        <v>5</v>
      </c>
      <c r="Z77" s="32">
        <f t="shared" si="13"/>
        <v>66.427460317460316</v>
      </c>
    </row>
    <row r="78" spans="1:26" ht="23.25">
      <c r="A78" s="19">
        <v>76</v>
      </c>
      <c r="B78" s="19">
        <v>160305</v>
      </c>
      <c r="C78" s="19">
        <v>1222190143</v>
      </c>
      <c r="D78" s="20" t="s">
        <v>664</v>
      </c>
      <c r="E78" s="27" t="s">
        <v>668</v>
      </c>
      <c r="F78" s="20" t="s">
        <v>669</v>
      </c>
      <c r="G78" s="20" t="s">
        <v>90</v>
      </c>
      <c r="H78" s="19" t="s">
        <v>670</v>
      </c>
      <c r="I78" s="19" t="s">
        <v>378</v>
      </c>
      <c r="J78" s="42">
        <f t="shared" si="7"/>
        <v>74.758620689655174</v>
      </c>
      <c r="K78" s="44">
        <f t="shared" si="8"/>
        <v>7.4758620689655171</v>
      </c>
      <c r="L78" s="19" t="s">
        <v>671</v>
      </c>
      <c r="M78" s="19" t="s">
        <v>398</v>
      </c>
      <c r="N78" s="42">
        <f t="shared" si="9"/>
        <v>67.041666666666671</v>
      </c>
      <c r="O78" s="42">
        <f t="shared" si="10"/>
        <v>13.408333333333335</v>
      </c>
      <c r="P78" s="36">
        <v>30</v>
      </c>
      <c r="Q78" s="29">
        <v>0</v>
      </c>
      <c r="R78" s="29">
        <v>0</v>
      </c>
      <c r="S78" s="29"/>
      <c r="T78" s="30">
        <v>0</v>
      </c>
      <c r="U78" s="46">
        <f t="shared" si="11"/>
        <v>0</v>
      </c>
      <c r="V78" s="46">
        <f t="shared" si="12"/>
        <v>30</v>
      </c>
      <c r="W78" s="29">
        <v>0</v>
      </c>
      <c r="X78" s="31" t="s">
        <v>393</v>
      </c>
      <c r="Y78" s="29">
        <v>0</v>
      </c>
      <c r="Z78" s="32" t="e">
        <f t="shared" si="13"/>
        <v>#VALUE!</v>
      </c>
    </row>
    <row r="79" spans="1:26" ht="34.5">
      <c r="A79" s="19">
        <v>77</v>
      </c>
      <c r="B79" s="19">
        <v>162288</v>
      </c>
      <c r="C79" s="19">
        <v>1222190144</v>
      </c>
      <c r="D79" s="20" t="s">
        <v>660</v>
      </c>
      <c r="E79" s="27" t="s">
        <v>672</v>
      </c>
      <c r="F79" s="20" t="s">
        <v>673</v>
      </c>
      <c r="G79" s="20" t="s">
        <v>28</v>
      </c>
      <c r="H79" s="19" t="s">
        <v>674</v>
      </c>
      <c r="I79" s="19" t="s">
        <v>377</v>
      </c>
      <c r="J79" s="42">
        <f t="shared" si="7"/>
        <v>78</v>
      </c>
      <c r="K79" s="44">
        <f t="shared" si="8"/>
        <v>7.8</v>
      </c>
      <c r="L79" s="19" t="s">
        <v>675</v>
      </c>
      <c r="M79" s="19">
        <v>2000</v>
      </c>
      <c r="N79" s="42">
        <f t="shared" si="9"/>
        <v>83.85</v>
      </c>
      <c r="O79" s="42">
        <f t="shared" si="10"/>
        <v>16.77</v>
      </c>
      <c r="P79" s="36">
        <v>30</v>
      </c>
      <c r="Q79" s="29">
        <v>0</v>
      </c>
      <c r="R79" s="29">
        <v>25</v>
      </c>
      <c r="S79" s="29"/>
      <c r="T79" s="30" t="s">
        <v>676</v>
      </c>
      <c r="U79" s="46">
        <f t="shared" si="11"/>
        <v>23.468000000000004</v>
      </c>
      <c r="V79" s="46">
        <f t="shared" si="12"/>
        <v>30</v>
      </c>
      <c r="W79" s="29">
        <v>0</v>
      </c>
      <c r="X79" s="31">
        <v>5.8571428571428568</v>
      </c>
      <c r="Y79" s="29">
        <v>5</v>
      </c>
      <c r="Z79" s="32">
        <f t="shared" si="13"/>
        <v>65.427142857142854</v>
      </c>
    </row>
    <row r="80" spans="1:26" ht="23.25">
      <c r="A80" s="19">
        <v>78</v>
      </c>
      <c r="B80" s="33">
        <v>164716</v>
      </c>
      <c r="C80" s="33">
        <v>1222190145</v>
      </c>
      <c r="D80" s="34" t="s">
        <v>677</v>
      </c>
      <c r="E80" s="35" t="s">
        <v>304</v>
      </c>
      <c r="F80" s="34" t="s">
        <v>678</v>
      </c>
      <c r="G80" s="34" t="s">
        <v>39</v>
      </c>
      <c r="H80" s="33" t="s">
        <v>679</v>
      </c>
      <c r="I80" s="33" t="s">
        <v>680</v>
      </c>
      <c r="J80" s="42">
        <f t="shared" si="7"/>
        <v>65.333333333333329</v>
      </c>
      <c r="K80" s="44">
        <f t="shared" si="8"/>
        <v>6.5333333333333332</v>
      </c>
      <c r="L80" s="33" t="s">
        <v>474</v>
      </c>
      <c r="M80" s="33" t="s">
        <v>432</v>
      </c>
      <c r="N80" s="42">
        <f t="shared" si="9"/>
        <v>72</v>
      </c>
      <c r="O80" s="42">
        <f t="shared" si="10"/>
        <v>14.4</v>
      </c>
      <c r="P80" s="36">
        <v>30</v>
      </c>
      <c r="Q80" s="37">
        <v>35</v>
      </c>
      <c r="R80" s="37">
        <v>0</v>
      </c>
      <c r="S80" s="37"/>
      <c r="T80" s="30">
        <v>0</v>
      </c>
      <c r="U80" s="46">
        <f t="shared" si="11"/>
        <v>0</v>
      </c>
      <c r="V80" s="46">
        <f t="shared" si="12"/>
        <v>35</v>
      </c>
      <c r="W80" s="37">
        <v>0</v>
      </c>
      <c r="X80" s="38">
        <v>6.7142857142857144</v>
      </c>
      <c r="Y80" s="37">
        <v>0</v>
      </c>
      <c r="Z80" s="32">
        <f t="shared" si="13"/>
        <v>62.647619047619045</v>
      </c>
    </row>
    <row r="81" spans="1:26" ht="23.25">
      <c r="A81" s="19">
        <v>79</v>
      </c>
      <c r="B81" s="33">
        <v>161782</v>
      </c>
      <c r="C81" s="33">
        <v>1222190146</v>
      </c>
      <c r="D81" s="34" t="s">
        <v>147</v>
      </c>
      <c r="E81" s="35" t="s">
        <v>148</v>
      </c>
      <c r="F81" s="34" t="s">
        <v>149</v>
      </c>
      <c r="G81" s="34" t="s">
        <v>28</v>
      </c>
      <c r="H81" s="33" t="s">
        <v>681</v>
      </c>
      <c r="I81" s="33" t="s">
        <v>378</v>
      </c>
      <c r="J81" s="42">
        <f t="shared" si="7"/>
        <v>63.689655172413794</v>
      </c>
      <c r="K81" s="44">
        <f t="shared" si="8"/>
        <v>6.3689655172413797</v>
      </c>
      <c r="L81" s="33" t="s">
        <v>682</v>
      </c>
      <c r="M81" s="33" t="s">
        <v>380</v>
      </c>
      <c r="N81" s="42">
        <f t="shared" si="9"/>
        <v>70.650000000000006</v>
      </c>
      <c r="O81" s="42">
        <f t="shared" si="10"/>
        <v>14.13</v>
      </c>
      <c r="P81" s="36">
        <v>30</v>
      </c>
      <c r="Q81" s="37">
        <v>0</v>
      </c>
      <c r="R81" s="37">
        <v>0</v>
      </c>
      <c r="S81" s="37"/>
      <c r="T81" s="30" t="s">
        <v>151</v>
      </c>
      <c r="U81" s="46">
        <f t="shared" si="11"/>
        <v>27.200000000000003</v>
      </c>
      <c r="V81" s="46">
        <f t="shared" si="12"/>
        <v>30</v>
      </c>
      <c r="W81" s="37">
        <v>0</v>
      </c>
      <c r="X81" s="38">
        <v>6.1428571428571432</v>
      </c>
      <c r="Y81" s="37">
        <v>5</v>
      </c>
      <c r="Z81" s="32">
        <f t="shared" si="13"/>
        <v>61.641822660098519</v>
      </c>
    </row>
    <row r="82" spans="1:26" ht="23.25">
      <c r="A82" s="19">
        <v>80</v>
      </c>
      <c r="B82" s="19">
        <v>175540</v>
      </c>
      <c r="C82" s="19">
        <v>1222190147</v>
      </c>
      <c r="D82" s="20" t="s">
        <v>683</v>
      </c>
      <c r="E82" s="27" t="s">
        <v>684</v>
      </c>
      <c r="F82" s="20" t="s">
        <v>549</v>
      </c>
      <c r="G82" s="20" t="s">
        <v>140</v>
      </c>
      <c r="H82" s="19" t="s">
        <v>685</v>
      </c>
      <c r="I82" s="19" t="s">
        <v>378</v>
      </c>
      <c r="J82" s="42">
        <f t="shared" si="7"/>
        <v>88.896551724137936</v>
      </c>
      <c r="K82" s="44">
        <f t="shared" si="8"/>
        <v>8.8896551724137929</v>
      </c>
      <c r="L82" s="19" t="s">
        <v>686</v>
      </c>
      <c r="M82" s="19" t="s">
        <v>398</v>
      </c>
      <c r="N82" s="42">
        <f t="shared" si="9"/>
        <v>88</v>
      </c>
      <c r="O82" s="42">
        <f t="shared" si="10"/>
        <v>17.600000000000001</v>
      </c>
      <c r="P82" s="28">
        <v>30</v>
      </c>
      <c r="Q82" s="29">
        <v>35</v>
      </c>
      <c r="R82" s="29">
        <v>0</v>
      </c>
      <c r="S82" s="29"/>
      <c r="T82" s="30">
        <v>0</v>
      </c>
      <c r="U82" s="46">
        <f t="shared" si="11"/>
        <v>0</v>
      </c>
      <c r="V82" s="46">
        <f t="shared" si="12"/>
        <v>35</v>
      </c>
      <c r="W82" s="29">
        <v>0</v>
      </c>
      <c r="X82" s="31" t="s">
        <v>393</v>
      </c>
      <c r="Y82" s="29">
        <v>0</v>
      </c>
      <c r="Z82" s="32" t="e">
        <f t="shared" si="13"/>
        <v>#VALUE!</v>
      </c>
    </row>
    <row r="83" spans="1:26" ht="34.5">
      <c r="A83" s="19">
        <v>81</v>
      </c>
      <c r="B83" s="19">
        <v>161026</v>
      </c>
      <c r="C83" s="19">
        <v>1222190150</v>
      </c>
      <c r="D83" s="20" t="s">
        <v>687</v>
      </c>
      <c r="E83" s="27" t="s">
        <v>688</v>
      </c>
      <c r="F83" s="20" t="s">
        <v>186</v>
      </c>
      <c r="G83" s="20" t="s">
        <v>52</v>
      </c>
      <c r="H83" s="19" t="s">
        <v>689</v>
      </c>
      <c r="I83" s="19" t="s">
        <v>425</v>
      </c>
      <c r="J83" s="42">
        <f t="shared" si="7"/>
        <v>56.833333333333336</v>
      </c>
      <c r="K83" s="44">
        <f t="shared" si="8"/>
        <v>5.6833333333333336</v>
      </c>
      <c r="L83" s="19" t="s">
        <v>690</v>
      </c>
      <c r="M83" s="19" t="s">
        <v>565</v>
      </c>
      <c r="N83" s="42">
        <f t="shared" si="9"/>
        <v>78.321428571428569</v>
      </c>
      <c r="O83" s="42">
        <f t="shared" si="10"/>
        <v>15.664285714285715</v>
      </c>
      <c r="P83" s="28">
        <v>0</v>
      </c>
      <c r="Q83" s="29">
        <v>0</v>
      </c>
      <c r="R83" s="29">
        <v>25</v>
      </c>
      <c r="S83" s="29"/>
      <c r="T83" s="30" t="s">
        <v>48</v>
      </c>
      <c r="U83" s="46">
        <f t="shared" si="11"/>
        <v>20.268000000000001</v>
      </c>
      <c r="V83" s="46">
        <f t="shared" si="12"/>
        <v>25</v>
      </c>
      <c r="W83" s="29">
        <v>0</v>
      </c>
      <c r="X83" s="31">
        <v>8.7142857142857135</v>
      </c>
      <c r="Y83" s="29">
        <v>5</v>
      </c>
      <c r="Z83" s="32">
        <f t="shared" si="13"/>
        <v>60.061904761904771</v>
      </c>
    </row>
    <row r="84" spans="1:26" ht="34.5">
      <c r="A84" s="19">
        <v>82</v>
      </c>
      <c r="B84" s="33">
        <v>160525</v>
      </c>
      <c r="C84" s="33">
        <v>1222190151</v>
      </c>
      <c r="D84" s="34" t="s">
        <v>152</v>
      </c>
      <c r="E84" s="35" t="s">
        <v>153</v>
      </c>
      <c r="F84" s="34" t="s">
        <v>154</v>
      </c>
      <c r="G84" s="20" t="s">
        <v>23</v>
      </c>
      <c r="H84" s="33" t="s">
        <v>691</v>
      </c>
      <c r="I84" s="33" t="s">
        <v>371</v>
      </c>
      <c r="J84" s="42">
        <f t="shared" si="7"/>
        <v>63.333333333333336</v>
      </c>
      <c r="K84" s="44">
        <f t="shared" si="8"/>
        <v>6.3333333333333339</v>
      </c>
      <c r="L84" s="33" t="s">
        <v>692</v>
      </c>
      <c r="M84" s="33" t="s">
        <v>380</v>
      </c>
      <c r="N84" s="42">
        <f t="shared" si="9"/>
        <v>63.35</v>
      </c>
      <c r="O84" s="42">
        <f t="shared" si="10"/>
        <v>12.67</v>
      </c>
      <c r="P84" s="36">
        <v>30</v>
      </c>
      <c r="Q84" s="37">
        <v>35</v>
      </c>
      <c r="R84" s="37">
        <v>0</v>
      </c>
      <c r="S84" s="37"/>
      <c r="T84" s="30">
        <v>0</v>
      </c>
      <c r="U84" s="46">
        <f t="shared" si="11"/>
        <v>0</v>
      </c>
      <c r="V84" s="46">
        <f t="shared" si="12"/>
        <v>35</v>
      </c>
      <c r="W84" s="37">
        <v>0</v>
      </c>
      <c r="X84" s="38">
        <v>8.7142857142857135</v>
      </c>
      <c r="Y84" s="37">
        <v>5</v>
      </c>
      <c r="Z84" s="32">
        <f t="shared" si="13"/>
        <v>67.717619047619053</v>
      </c>
    </row>
    <row r="85" spans="1:26" ht="34.5">
      <c r="A85" s="19">
        <v>83</v>
      </c>
      <c r="B85" s="33">
        <v>164837</v>
      </c>
      <c r="C85" s="33">
        <v>1222190156</v>
      </c>
      <c r="D85" s="34" t="s">
        <v>693</v>
      </c>
      <c r="E85" s="35" t="s">
        <v>694</v>
      </c>
      <c r="F85" s="34" t="s">
        <v>695</v>
      </c>
      <c r="G85" s="34" t="s">
        <v>52</v>
      </c>
      <c r="H85" s="33" t="s">
        <v>696</v>
      </c>
      <c r="I85" s="33" t="s">
        <v>378</v>
      </c>
      <c r="J85" s="42">
        <f t="shared" si="7"/>
        <v>61.03448275862069</v>
      </c>
      <c r="K85" s="44">
        <f t="shared" si="8"/>
        <v>6.1034482758620694</v>
      </c>
      <c r="L85" s="33" t="s">
        <v>697</v>
      </c>
      <c r="M85" s="33" t="s">
        <v>380</v>
      </c>
      <c r="N85" s="42">
        <f t="shared" si="9"/>
        <v>73.2</v>
      </c>
      <c r="O85" s="42">
        <f t="shared" si="10"/>
        <v>14.64</v>
      </c>
      <c r="P85" s="36">
        <v>30</v>
      </c>
      <c r="Q85" s="37">
        <v>0</v>
      </c>
      <c r="R85" s="37">
        <v>0</v>
      </c>
      <c r="S85" s="37"/>
      <c r="T85" s="30" t="s">
        <v>321</v>
      </c>
      <c r="U85" s="46">
        <f t="shared" si="11"/>
        <v>25.068000000000001</v>
      </c>
      <c r="V85" s="46">
        <f t="shared" si="12"/>
        <v>30</v>
      </c>
      <c r="W85" s="37">
        <v>0</v>
      </c>
      <c r="X85" s="38" t="s">
        <v>393</v>
      </c>
      <c r="Y85" s="37">
        <v>5</v>
      </c>
      <c r="Z85" s="32" t="e">
        <f t="shared" si="13"/>
        <v>#VALUE!</v>
      </c>
    </row>
    <row r="86" spans="1:26" ht="23.25">
      <c r="A86" s="19">
        <v>84</v>
      </c>
      <c r="B86" s="33">
        <v>160910</v>
      </c>
      <c r="C86" s="33">
        <v>1222190157</v>
      </c>
      <c r="D86" s="34" t="s">
        <v>698</v>
      </c>
      <c r="E86" s="35" t="s">
        <v>699</v>
      </c>
      <c r="F86" s="34" t="s">
        <v>700</v>
      </c>
      <c r="G86" s="34" t="s">
        <v>52</v>
      </c>
      <c r="H86" s="33" t="s">
        <v>701</v>
      </c>
      <c r="I86" s="33" t="s">
        <v>378</v>
      </c>
      <c r="J86" s="42">
        <f t="shared" si="7"/>
        <v>80.965517241379317</v>
      </c>
      <c r="K86" s="44">
        <f t="shared" si="8"/>
        <v>8.0965517241379317</v>
      </c>
      <c r="L86" s="33" t="s">
        <v>467</v>
      </c>
      <c r="M86" s="33" t="s">
        <v>380</v>
      </c>
      <c r="N86" s="42">
        <f t="shared" si="9"/>
        <v>80.400000000000006</v>
      </c>
      <c r="O86" s="42">
        <f t="shared" si="10"/>
        <v>16.080000000000002</v>
      </c>
      <c r="P86" s="36">
        <v>30</v>
      </c>
      <c r="Q86" s="37">
        <v>0</v>
      </c>
      <c r="R86" s="37">
        <v>25</v>
      </c>
      <c r="S86" s="37"/>
      <c r="T86" s="30">
        <v>0</v>
      </c>
      <c r="U86" s="46">
        <f t="shared" si="11"/>
        <v>0</v>
      </c>
      <c r="V86" s="46">
        <f t="shared" si="12"/>
        <v>30</v>
      </c>
      <c r="W86" s="37">
        <v>0</v>
      </c>
      <c r="X86" s="38">
        <v>8.4285714285714288</v>
      </c>
      <c r="Y86" s="37">
        <v>5</v>
      </c>
      <c r="Z86" s="32">
        <f t="shared" si="13"/>
        <v>67.605123152709353</v>
      </c>
    </row>
    <row r="87" spans="1:26" ht="34.5">
      <c r="A87" s="19">
        <v>85</v>
      </c>
      <c r="B87" s="33">
        <v>160226</v>
      </c>
      <c r="C87" s="33">
        <v>1222190163</v>
      </c>
      <c r="D87" s="34" t="s">
        <v>702</v>
      </c>
      <c r="E87" s="35" t="s">
        <v>703</v>
      </c>
      <c r="F87" s="34" t="s">
        <v>695</v>
      </c>
      <c r="G87" s="34" t="s">
        <v>52</v>
      </c>
      <c r="H87" s="33" t="s">
        <v>704</v>
      </c>
      <c r="I87" s="33" t="s">
        <v>378</v>
      </c>
      <c r="J87" s="42">
        <f t="shared" si="7"/>
        <v>77.206896551724142</v>
      </c>
      <c r="K87" s="44">
        <f t="shared" si="8"/>
        <v>7.7206896551724142</v>
      </c>
      <c r="L87" s="33" t="s">
        <v>407</v>
      </c>
      <c r="M87" s="33" t="s">
        <v>380</v>
      </c>
      <c r="N87" s="42">
        <f t="shared" si="9"/>
        <v>82.5</v>
      </c>
      <c r="O87" s="42">
        <f t="shared" si="10"/>
        <v>16.5</v>
      </c>
      <c r="P87" s="36">
        <v>30</v>
      </c>
      <c r="Q87" s="37">
        <v>0</v>
      </c>
      <c r="R87" s="37">
        <v>25</v>
      </c>
      <c r="S87" s="37">
        <v>3</v>
      </c>
      <c r="T87" s="30">
        <v>0</v>
      </c>
      <c r="U87" s="46">
        <f t="shared" si="11"/>
        <v>0</v>
      </c>
      <c r="V87" s="46">
        <f t="shared" si="12"/>
        <v>30</v>
      </c>
      <c r="W87" s="37">
        <v>0</v>
      </c>
      <c r="X87" s="38" t="s">
        <v>393</v>
      </c>
      <c r="Y87" s="37">
        <v>5</v>
      </c>
      <c r="Z87" s="32" t="e">
        <f t="shared" si="13"/>
        <v>#VALUE!</v>
      </c>
    </row>
    <row r="88" spans="1:26" ht="23.25">
      <c r="A88" s="19">
        <v>86</v>
      </c>
      <c r="B88" s="33">
        <v>161513</v>
      </c>
      <c r="C88" s="33">
        <v>1222190164</v>
      </c>
      <c r="D88" s="34" t="s">
        <v>157</v>
      </c>
      <c r="E88" s="35" t="s">
        <v>158</v>
      </c>
      <c r="F88" s="34" t="s">
        <v>159</v>
      </c>
      <c r="G88" s="34" t="s">
        <v>52</v>
      </c>
      <c r="H88" s="33" t="s">
        <v>705</v>
      </c>
      <c r="I88" s="33" t="s">
        <v>378</v>
      </c>
      <c r="J88" s="42">
        <f t="shared" si="7"/>
        <v>66.275862068965523</v>
      </c>
      <c r="K88" s="44">
        <f t="shared" si="8"/>
        <v>6.6275862068965523</v>
      </c>
      <c r="L88" s="33" t="s">
        <v>487</v>
      </c>
      <c r="M88" s="33" t="s">
        <v>380</v>
      </c>
      <c r="N88" s="42">
        <f t="shared" si="9"/>
        <v>83.65</v>
      </c>
      <c r="O88" s="42">
        <f t="shared" si="10"/>
        <v>16.73</v>
      </c>
      <c r="P88" s="36"/>
      <c r="Q88" s="37"/>
      <c r="R88" s="37"/>
      <c r="S88" s="37"/>
      <c r="T88" s="30" t="s">
        <v>160</v>
      </c>
      <c r="U88" s="46">
        <f t="shared" si="11"/>
        <v>21.332000000000001</v>
      </c>
      <c r="V88" s="46">
        <f t="shared" si="12"/>
        <v>21.332000000000001</v>
      </c>
      <c r="W88" s="37"/>
      <c r="X88" s="38">
        <v>8.2857142857142865</v>
      </c>
      <c r="Y88" s="37">
        <v>0</v>
      </c>
      <c r="Z88" s="32">
        <f t="shared" si="13"/>
        <v>52.975300492610842</v>
      </c>
    </row>
    <row r="89" spans="1:26" ht="23.25">
      <c r="A89" s="19">
        <v>87</v>
      </c>
      <c r="B89" s="19">
        <v>159856</v>
      </c>
      <c r="C89" s="19">
        <v>1222190169</v>
      </c>
      <c r="D89" s="20" t="s">
        <v>706</v>
      </c>
      <c r="E89" s="27" t="s">
        <v>707</v>
      </c>
      <c r="F89" s="20" t="s">
        <v>708</v>
      </c>
      <c r="G89" s="20" t="s">
        <v>140</v>
      </c>
      <c r="H89" s="19" t="s">
        <v>709</v>
      </c>
      <c r="I89" s="19" t="s">
        <v>378</v>
      </c>
      <c r="J89" s="42">
        <f t="shared" si="7"/>
        <v>73.241379310344826</v>
      </c>
      <c r="K89" s="44">
        <f t="shared" si="8"/>
        <v>7.3241379310344827</v>
      </c>
      <c r="L89" s="19" t="s">
        <v>710</v>
      </c>
      <c r="M89" s="19" t="s">
        <v>711</v>
      </c>
      <c r="N89" s="42">
        <f t="shared" si="9"/>
        <v>65.761904761904759</v>
      </c>
      <c r="O89" s="42">
        <f t="shared" si="10"/>
        <v>13.152380952380952</v>
      </c>
      <c r="P89" s="28">
        <v>0</v>
      </c>
      <c r="Q89" s="29">
        <v>0</v>
      </c>
      <c r="R89" s="29">
        <v>0</v>
      </c>
      <c r="S89" s="29">
        <v>0</v>
      </c>
      <c r="T89" s="30" t="s">
        <v>65</v>
      </c>
      <c r="U89" s="46">
        <f t="shared" si="11"/>
        <v>28.268000000000001</v>
      </c>
      <c r="V89" s="46">
        <f t="shared" si="12"/>
        <v>28.268000000000001</v>
      </c>
      <c r="W89" s="29">
        <v>0</v>
      </c>
      <c r="X89" s="31">
        <v>4.4285714285714288</v>
      </c>
      <c r="Y89" s="29">
        <v>0</v>
      </c>
      <c r="Z89" s="32">
        <f t="shared" si="13"/>
        <v>53.173090311986869</v>
      </c>
    </row>
    <row r="90" spans="1:26" ht="34.5">
      <c r="A90" s="19">
        <v>88</v>
      </c>
      <c r="B90" s="33">
        <v>163581</v>
      </c>
      <c r="C90" s="33">
        <v>1222190170</v>
      </c>
      <c r="D90" s="20" t="s">
        <v>712</v>
      </c>
      <c r="E90" s="35" t="s">
        <v>713</v>
      </c>
      <c r="F90" s="20" t="s">
        <v>714</v>
      </c>
      <c r="G90" s="20" t="s">
        <v>23</v>
      </c>
      <c r="H90" s="19">
        <v>2046</v>
      </c>
      <c r="I90" s="19">
        <v>2900</v>
      </c>
      <c r="J90" s="42">
        <f t="shared" si="7"/>
        <v>70.551724137931032</v>
      </c>
      <c r="K90" s="44">
        <f t="shared" si="8"/>
        <v>7.0551724137931036</v>
      </c>
      <c r="L90" s="19">
        <v>1706</v>
      </c>
      <c r="M90" s="19">
        <v>2400</v>
      </c>
      <c r="N90" s="42">
        <f t="shared" si="9"/>
        <v>71.083333333333329</v>
      </c>
      <c r="O90" s="42">
        <f t="shared" si="10"/>
        <v>14.216666666666665</v>
      </c>
      <c r="P90" s="36">
        <v>30</v>
      </c>
      <c r="Q90" s="37">
        <v>35</v>
      </c>
      <c r="R90" s="37">
        <v>0</v>
      </c>
      <c r="S90" s="37"/>
      <c r="T90" s="30">
        <v>0</v>
      </c>
      <c r="U90" s="46">
        <f t="shared" si="11"/>
        <v>0</v>
      </c>
      <c r="V90" s="46">
        <f t="shared" si="12"/>
        <v>35</v>
      </c>
      <c r="W90" s="37">
        <v>0</v>
      </c>
      <c r="X90" s="38" t="s">
        <v>393</v>
      </c>
      <c r="Y90" s="37">
        <v>0</v>
      </c>
      <c r="Z90" s="32" t="e">
        <f t="shared" si="13"/>
        <v>#VALUE!</v>
      </c>
    </row>
    <row r="91" spans="1:26" s="59" customFormat="1" ht="22.5">
      <c r="A91" s="19">
        <v>89</v>
      </c>
      <c r="B91" s="60">
        <v>161795</v>
      </c>
      <c r="C91" s="33">
        <v>1222190171</v>
      </c>
      <c r="D91" s="20" t="s">
        <v>715</v>
      </c>
      <c r="E91" s="61" t="s">
        <v>1224</v>
      </c>
      <c r="F91" s="20" t="s">
        <v>716</v>
      </c>
      <c r="G91" s="20" t="s">
        <v>52</v>
      </c>
      <c r="H91" s="60" t="s">
        <v>1225</v>
      </c>
      <c r="I91" s="60" t="s">
        <v>377</v>
      </c>
      <c r="J91" s="42">
        <f t="shared" si="7"/>
        <v>55.241379310344826</v>
      </c>
      <c r="K91" s="44">
        <f t="shared" si="8"/>
        <v>5.5241379310344829</v>
      </c>
      <c r="L91" s="60" t="s">
        <v>1080</v>
      </c>
      <c r="M91" s="60" t="s">
        <v>432</v>
      </c>
      <c r="N91" s="42">
        <f t="shared" si="9"/>
        <v>65.099999999999994</v>
      </c>
      <c r="O91" s="42">
        <f t="shared" si="10"/>
        <v>13.02</v>
      </c>
      <c r="P91" s="36">
        <v>30</v>
      </c>
      <c r="Q91" s="37"/>
      <c r="R91" s="37"/>
      <c r="S91" s="37"/>
      <c r="T91" s="30">
        <v>0</v>
      </c>
      <c r="U91" s="46">
        <f t="shared" si="11"/>
        <v>0</v>
      </c>
      <c r="V91" s="46">
        <f t="shared" si="12"/>
        <v>30</v>
      </c>
      <c r="W91" s="37"/>
      <c r="X91" s="38">
        <v>8.1428571428571423</v>
      </c>
      <c r="Y91" s="37">
        <v>5</v>
      </c>
      <c r="Z91" s="32">
        <f t="shared" si="13"/>
        <v>61.686995073891616</v>
      </c>
    </row>
    <row r="92" spans="1:26" ht="23.25">
      <c r="A92" s="19">
        <v>90</v>
      </c>
      <c r="B92" s="33">
        <v>160026</v>
      </c>
      <c r="C92" s="33">
        <v>1222190172</v>
      </c>
      <c r="D92" s="34" t="s">
        <v>717</v>
      </c>
      <c r="E92" s="35" t="s">
        <v>718</v>
      </c>
      <c r="F92" s="34" t="s">
        <v>719</v>
      </c>
      <c r="G92" s="34" t="s">
        <v>52</v>
      </c>
      <c r="H92" s="33" t="s">
        <v>720</v>
      </c>
      <c r="I92" s="33" t="s">
        <v>377</v>
      </c>
      <c r="J92" s="42">
        <f t="shared" si="7"/>
        <v>64</v>
      </c>
      <c r="K92" s="44">
        <f t="shared" si="8"/>
        <v>6.4</v>
      </c>
      <c r="L92" s="33" t="s">
        <v>721</v>
      </c>
      <c r="M92" s="33" t="s">
        <v>652</v>
      </c>
      <c r="N92" s="42">
        <f t="shared" si="9"/>
        <v>61.5</v>
      </c>
      <c r="O92" s="42">
        <f t="shared" si="10"/>
        <v>12.3</v>
      </c>
      <c r="P92" s="36">
        <v>30</v>
      </c>
      <c r="Q92" s="37">
        <v>35</v>
      </c>
      <c r="R92" s="37">
        <v>5</v>
      </c>
      <c r="S92" s="37"/>
      <c r="T92" s="30">
        <v>0</v>
      </c>
      <c r="U92" s="46">
        <f t="shared" si="11"/>
        <v>0</v>
      </c>
      <c r="V92" s="46">
        <f t="shared" si="12"/>
        <v>35</v>
      </c>
      <c r="W92" s="37">
        <v>10</v>
      </c>
      <c r="X92" s="38" t="s">
        <v>393</v>
      </c>
      <c r="Y92" s="37">
        <v>5</v>
      </c>
      <c r="Z92" s="32" t="e">
        <f t="shared" si="13"/>
        <v>#VALUE!</v>
      </c>
    </row>
    <row r="93" spans="1:26" ht="23.25">
      <c r="A93" s="19">
        <v>91</v>
      </c>
      <c r="B93" s="33">
        <v>161990</v>
      </c>
      <c r="C93" s="33">
        <v>1222190175</v>
      </c>
      <c r="D93" s="34" t="s">
        <v>722</v>
      </c>
      <c r="E93" s="35" t="s">
        <v>723</v>
      </c>
      <c r="F93" s="34" t="s">
        <v>724</v>
      </c>
      <c r="G93" s="34" t="s">
        <v>52</v>
      </c>
      <c r="H93" s="33" t="s">
        <v>709</v>
      </c>
      <c r="I93" s="33" t="s">
        <v>371</v>
      </c>
      <c r="J93" s="42">
        <f t="shared" si="7"/>
        <v>70.8</v>
      </c>
      <c r="K93" s="44">
        <f t="shared" si="8"/>
        <v>7.08</v>
      </c>
      <c r="L93" s="33" t="s">
        <v>725</v>
      </c>
      <c r="M93" s="33" t="s">
        <v>380</v>
      </c>
      <c r="N93" s="42">
        <f t="shared" si="9"/>
        <v>69.349999999999994</v>
      </c>
      <c r="O93" s="42">
        <f t="shared" si="10"/>
        <v>13.87</v>
      </c>
      <c r="P93" s="36">
        <v>30</v>
      </c>
      <c r="Q93" s="37">
        <v>35</v>
      </c>
      <c r="R93" s="37">
        <v>0</v>
      </c>
      <c r="S93" s="37"/>
      <c r="T93" s="30">
        <v>0</v>
      </c>
      <c r="U93" s="46">
        <f t="shared" si="11"/>
        <v>0</v>
      </c>
      <c r="V93" s="46">
        <f t="shared" si="12"/>
        <v>35</v>
      </c>
      <c r="W93" s="37">
        <v>0</v>
      </c>
      <c r="X93" s="38">
        <v>8.8571428571428577</v>
      </c>
      <c r="Y93" s="37">
        <v>5</v>
      </c>
      <c r="Z93" s="32">
        <f t="shared" si="13"/>
        <v>69.807142857142864</v>
      </c>
    </row>
    <row r="94" spans="1:26" ht="34.5">
      <c r="A94" s="19">
        <v>92</v>
      </c>
      <c r="B94" s="33">
        <v>161626</v>
      </c>
      <c r="C94" s="33">
        <v>1222190179</v>
      </c>
      <c r="D94" s="34" t="s">
        <v>726</v>
      </c>
      <c r="E94" s="35" t="s">
        <v>727</v>
      </c>
      <c r="F94" s="34" t="s">
        <v>728</v>
      </c>
      <c r="G94" s="34" t="s">
        <v>39</v>
      </c>
      <c r="H94" s="33" t="s">
        <v>729</v>
      </c>
      <c r="I94" s="33" t="s">
        <v>385</v>
      </c>
      <c r="J94" s="42">
        <f t="shared" si="7"/>
        <v>94.115384615384613</v>
      </c>
      <c r="K94" s="44">
        <f t="shared" si="8"/>
        <v>9.411538461538461</v>
      </c>
      <c r="L94" s="33">
        <v>76.7</v>
      </c>
      <c r="M94" s="33">
        <v>100</v>
      </c>
      <c r="N94" s="42">
        <f t="shared" si="9"/>
        <v>76.7</v>
      </c>
      <c r="O94" s="42">
        <f t="shared" si="10"/>
        <v>15.34</v>
      </c>
      <c r="P94" s="36">
        <v>30</v>
      </c>
      <c r="Q94" s="37">
        <v>35</v>
      </c>
      <c r="R94" s="37">
        <v>0</v>
      </c>
      <c r="S94" s="37"/>
      <c r="T94" s="30">
        <v>0</v>
      </c>
      <c r="U94" s="46">
        <f t="shared" si="11"/>
        <v>0</v>
      </c>
      <c r="V94" s="46">
        <f t="shared" si="12"/>
        <v>35</v>
      </c>
      <c r="W94" s="37">
        <v>0</v>
      </c>
      <c r="X94" s="38">
        <v>8.4285714285714288</v>
      </c>
      <c r="Y94" s="37">
        <v>0</v>
      </c>
      <c r="Z94" s="32">
        <f t="shared" si="13"/>
        <v>68.18010989010989</v>
      </c>
    </row>
    <row r="95" spans="1:26" ht="34.5">
      <c r="A95" s="19">
        <v>93</v>
      </c>
      <c r="B95" s="19">
        <v>163533</v>
      </c>
      <c r="C95" s="19">
        <v>1222190180</v>
      </c>
      <c r="D95" s="20" t="s">
        <v>730</v>
      </c>
      <c r="E95" s="27" t="s">
        <v>731</v>
      </c>
      <c r="F95" s="20" t="s">
        <v>732</v>
      </c>
      <c r="G95" s="20" t="s">
        <v>52</v>
      </c>
      <c r="H95" s="19" t="s">
        <v>733</v>
      </c>
      <c r="I95" s="19" t="s">
        <v>371</v>
      </c>
      <c r="J95" s="42">
        <f t="shared" si="7"/>
        <v>76.400000000000006</v>
      </c>
      <c r="K95" s="44">
        <f t="shared" si="8"/>
        <v>7.6400000000000006</v>
      </c>
      <c r="L95" s="19" t="s">
        <v>734</v>
      </c>
      <c r="M95" s="19" t="s">
        <v>380</v>
      </c>
      <c r="N95" s="42">
        <f t="shared" si="9"/>
        <v>79</v>
      </c>
      <c r="O95" s="42">
        <f t="shared" si="10"/>
        <v>15.8</v>
      </c>
      <c r="P95" s="28">
        <v>30</v>
      </c>
      <c r="Q95" s="29">
        <v>35</v>
      </c>
      <c r="R95" s="29">
        <v>0</v>
      </c>
      <c r="S95" s="29"/>
      <c r="T95" s="30">
        <v>0</v>
      </c>
      <c r="U95" s="46">
        <f t="shared" si="11"/>
        <v>0</v>
      </c>
      <c r="V95" s="46">
        <f t="shared" si="12"/>
        <v>35</v>
      </c>
      <c r="W95" s="29">
        <v>0</v>
      </c>
      <c r="X95" s="31">
        <v>8.8571428571428577</v>
      </c>
      <c r="Y95" s="29">
        <v>5</v>
      </c>
      <c r="Z95" s="32">
        <f t="shared" si="13"/>
        <v>72.297142857142859</v>
      </c>
    </row>
    <row r="96" spans="1:26" ht="34.5">
      <c r="A96" s="19">
        <v>94</v>
      </c>
      <c r="B96" s="19">
        <v>162524</v>
      </c>
      <c r="C96" s="19">
        <v>1222190186</v>
      </c>
      <c r="D96" s="20" t="s">
        <v>161</v>
      </c>
      <c r="E96" s="27" t="s">
        <v>162</v>
      </c>
      <c r="F96" s="20" t="s">
        <v>163</v>
      </c>
      <c r="G96" s="20" t="s">
        <v>52</v>
      </c>
      <c r="H96" s="19" t="s">
        <v>735</v>
      </c>
      <c r="I96" s="19" t="s">
        <v>375</v>
      </c>
      <c r="J96" s="42">
        <f t="shared" si="7"/>
        <v>74.603174603174608</v>
      </c>
      <c r="K96" s="44">
        <f t="shared" si="8"/>
        <v>7.4603174603174605</v>
      </c>
      <c r="L96" s="19" t="s">
        <v>736</v>
      </c>
      <c r="M96" s="19" t="s">
        <v>380</v>
      </c>
      <c r="N96" s="42">
        <f t="shared" si="9"/>
        <v>74.5</v>
      </c>
      <c r="O96" s="42">
        <f t="shared" si="10"/>
        <v>14.9</v>
      </c>
      <c r="P96" s="28">
        <v>30</v>
      </c>
      <c r="Q96" s="29">
        <v>0</v>
      </c>
      <c r="R96" s="29">
        <v>0</v>
      </c>
      <c r="S96" s="29">
        <v>20</v>
      </c>
      <c r="T96" s="30">
        <v>0</v>
      </c>
      <c r="U96" s="46">
        <f t="shared" si="11"/>
        <v>0</v>
      </c>
      <c r="V96" s="46">
        <f t="shared" si="12"/>
        <v>30</v>
      </c>
      <c r="W96" s="29">
        <v>0</v>
      </c>
      <c r="X96" s="31">
        <v>8.8571428571428577</v>
      </c>
      <c r="Y96" s="29">
        <v>5</v>
      </c>
      <c r="Z96" s="32">
        <f t="shared" si="13"/>
        <v>66.217460317460322</v>
      </c>
    </row>
    <row r="97" spans="1:26" ht="34.5">
      <c r="A97" s="19">
        <v>95</v>
      </c>
      <c r="B97" s="33">
        <v>164162</v>
      </c>
      <c r="C97" s="33">
        <v>1222190187</v>
      </c>
      <c r="D97" s="34" t="s">
        <v>737</v>
      </c>
      <c r="E97" s="35" t="s">
        <v>738</v>
      </c>
      <c r="F97" s="34" t="s">
        <v>739</v>
      </c>
      <c r="G97" s="34" t="s">
        <v>52</v>
      </c>
      <c r="H97" s="33" t="s">
        <v>740</v>
      </c>
      <c r="I97" s="33" t="s">
        <v>378</v>
      </c>
      <c r="J97" s="42">
        <f t="shared" si="7"/>
        <v>70.620689655172413</v>
      </c>
      <c r="K97" s="44">
        <f t="shared" si="8"/>
        <v>7.0620689655172413</v>
      </c>
      <c r="L97" s="33" t="s">
        <v>741</v>
      </c>
      <c r="M97" s="33" t="s">
        <v>380</v>
      </c>
      <c r="N97" s="42">
        <f t="shared" si="9"/>
        <v>70.5</v>
      </c>
      <c r="O97" s="42">
        <f t="shared" si="10"/>
        <v>14.1</v>
      </c>
      <c r="P97" s="36">
        <v>30</v>
      </c>
      <c r="Q97" s="37">
        <v>35</v>
      </c>
      <c r="R97" s="37">
        <v>0</v>
      </c>
      <c r="S97" s="37"/>
      <c r="T97" s="30">
        <v>0</v>
      </c>
      <c r="U97" s="46">
        <f t="shared" si="11"/>
        <v>0</v>
      </c>
      <c r="V97" s="46">
        <f t="shared" si="12"/>
        <v>35</v>
      </c>
      <c r="W97" s="37">
        <v>0</v>
      </c>
      <c r="X97" s="38">
        <v>7.5714285714285712</v>
      </c>
      <c r="Y97" s="37">
        <v>5</v>
      </c>
      <c r="Z97" s="32">
        <f t="shared" si="13"/>
        <v>68.733497536945805</v>
      </c>
    </row>
    <row r="98" spans="1:26" ht="23.25">
      <c r="A98" s="19">
        <v>96</v>
      </c>
      <c r="B98" s="33">
        <v>162532</v>
      </c>
      <c r="C98" s="33">
        <v>1222190188</v>
      </c>
      <c r="D98" s="34" t="s">
        <v>742</v>
      </c>
      <c r="E98" s="35" t="s">
        <v>743</v>
      </c>
      <c r="F98" s="34" t="s">
        <v>272</v>
      </c>
      <c r="G98" s="34" t="s">
        <v>52</v>
      </c>
      <c r="H98" s="33" t="s">
        <v>744</v>
      </c>
      <c r="I98" s="33" t="s">
        <v>378</v>
      </c>
      <c r="J98" s="42">
        <f t="shared" si="7"/>
        <v>75.482758620689651</v>
      </c>
      <c r="K98" s="44">
        <f t="shared" si="8"/>
        <v>7.5482758620689649</v>
      </c>
      <c r="L98" s="33" t="s">
        <v>745</v>
      </c>
      <c r="M98" s="33" t="s">
        <v>380</v>
      </c>
      <c r="N98" s="42">
        <f t="shared" si="9"/>
        <v>71.55</v>
      </c>
      <c r="O98" s="42">
        <f t="shared" si="10"/>
        <v>14.309999999999999</v>
      </c>
      <c r="P98" s="36">
        <v>30</v>
      </c>
      <c r="Q98" s="37">
        <v>0</v>
      </c>
      <c r="R98" s="37">
        <v>0</v>
      </c>
      <c r="S98" s="37"/>
      <c r="T98" s="30">
        <v>0</v>
      </c>
      <c r="U98" s="46">
        <f t="shared" si="11"/>
        <v>0</v>
      </c>
      <c r="V98" s="46">
        <f t="shared" si="12"/>
        <v>30</v>
      </c>
      <c r="W98" s="37">
        <v>0</v>
      </c>
      <c r="X98" s="38" t="s">
        <v>393</v>
      </c>
      <c r="Y98" s="37">
        <v>5</v>
      </c>
      <c r="Z98" s="32" t="e">
        <f t="shared" si="13"/>
        <v>#VALUE!</v>
      </c>
    </row>
    <row r="99" spans="1:26" ht="23.25">
      <c r="A99" s="19">
        <v>97</v>
      </c>
      <c r="B99" s="19">
        <v>162958</v>
      </c>
      <c r="C99" s="19">
        <v>1222190189</v>
      </c>
      <c r="D99" s="20" t="s">
        <v>166</v>
      </c>
      <c r="E99" s="27" t="s">
        <v>167</v>
      </c>
      <c r="F99" s="20" t="s">
        <v>125</v>
      </c>
      <c r="G99" s="20" t="s">
        <v>52</v>
      </c>
      <c r="H99" s="19" t="s">
        <v>746</v>
      </c>
      <c r="I99" s="19" t="s">
        <v>378</v>
      </c>
      <c r="J99" s="42">
        <f t="shared" si="7"/>
        <v>78.379310344827587</v>
      </c>
      <c r="K99" s="44">
        <f t="shared" si="8"/>
        <v>7.8379310344827591</v>
      </c>
      <c r="L99" s="19" t="s">
        <v>747</v>
      </c>
      <c r="M99" s="19" t="s">
        <v>373</v>
      </c>
      <c r="N99" s="42">
        <f t="shared" si="9"/>
        <v>78.222222222222229</v>
      </c>
      <c r="O99" s="42">
        <f t="shared" si="10"/>
        <v>15.644444444444446</v>
      </c>
      <c r="P99" s="36">
        <v>0</v>
      </c>
      <c r="Q99" s="37">
        <v>0</v>
      </c>
      <c r="R99" s="37">
        <v>0</v>
      </c>
      <c r="S99" s="37"/>
      <c r="T99" s="30" t="s">
        <v>169</v>
      </c>
      <c r="U99" s="46">
        <f t="shared" si="11"/>
        <v>22.932000000000002</v>
      </c>
      <c r="V99" s="46">
        <f t="shared" si="12"/>
        <v>22.932000000000002</v>
      </c>
      <c r="W99" s="37">
        <v>0</v>
      </c>
      <c r="X99" s="38">
        <v>5.4285714285714288</v>
      </c>
      <c r="Y99" s="37">
        <v>5</v>
      </c>
      <c r="Z99" s="32">
        <f t="shared" si="13"/>
        <v>56.842946907498636</v>
      </c>
    </row>
    <row r="100" spans="1:26" ht="34.5">
      <c r="A100" s="19">
        <v>98</v>
      </c>
      <c r="B100" s="19">
        <v>161538</v>
      </c>
      <c r="C100" s="19">
        <v>1222190190</v>
      </c>
      <c r="D100" s="20" t="s">
        <v>748</v>
      </c>
      <c r="E100" s="27" t="s">
        <v>749</v>
      </c>
      <c r="F100" s="20" t="s">
        <v>750</v>
      </c>
      <c r="G100" s="20" t="s">
        <v>140</v>
      </c>
      <c r="H100" s="19" t="s">
        <v>751</v>
      </c>
      <c r="I100" s="19" t="s">
        <v>371</v>
      </c>
      <c r="J100" s="42">
        <f t="shared" si="7"/>
        <v>80.233333333333334</v>
      </c>
      <c r="K100" s="44">
        <f t="shared" si="8"/>
        <v>8.0233333333333334</v>
      </c>
      <c r="L100" s="19" t="s">
        <v>752</v>
      </c>
      <c r="M100" s="19" t="s">
        <v>380</v>
      </c>
      <c r="N100" s="42">
        <f t="shared" si="9"/>
        <v>75.05</v>
      </c>
      <c r="O100" s="42">
        <f t="shared" si="10"/>
        <v>15.01</v>
      </c>
      <c r="P100" s="28">
        <v>30</v>
      </c>
      <c r="Q100" s="29">
        <v>35</v>
      </c>
      <c r="R100" s="29">
        <v>25</v>
      </c>
      <c r="S100" s="29"/>
      <c r="T100" s="30" t="s">
        <v>54</v>
      </c>
      <c r="U100" s="46">
        <f t="shared" si="11"/>
        <v>22.400000000000002</v>
      </c>
      <c r="V100" s="46">
        <f t="shared" si="12"/>
        <v>35</v>
      </c>
      <c r="W100" s="29">
        <v>0</v>
      </c>
      <c r="X100" s="31">
        <v>6.4285714285714288</v>
      </c>
      <c r="Y100" s="29">
        <v>5</v>
      </c>
      <c r="Z100" s="32">
        <f t="shared" si="13"/>
        <v>69.461904761904762</v>
      </c>
    </row>
    <row r="101" spans="1:26" ht="34.5">
      <c r="A101" s="19">
        <v>99</v>
      </c>
      <c r="B101" s="19">
        <v>159814</v>
      </c>
      <c r="C101" s="19">
        <v>1222190193</v>
      </c>
      <c r="D101" s="20" t="s">
        <v>170</v>
      </c>
      <c r="E101" s="27" t="s">
        <v>171</v>
      </c>
      <c r="F101" s="20" t="s">
        <v>172</v>
      </c>
      <c r="G101" s="20" t="s">
        <v>90</v>
      </c>
      <c r="H101" s="19" t="s">
        <v>753</v>
      </c>
      <c r="I101" s="19" t="s">
        <v>385</v>
      </c>
      <c r="J101" s="42">
        <f t="shared" si="7"/>
        <v>56.07692307692308</v>
      </c>
      <c r="K101" s="44">
        <f t="shared" si="8"/>
        <v>5.6076923076923082</v>
      </c>
      <c r="L101" s="19" t="s">
        <v>754</v>
      </c>
      <c r="M101" s="19" t="s">
        <v>565</v>
      </c>
      <c r="N101" s="42">
        <f t="shared" si="9"/>
        <v>62.357142857142854</v>
      </c>
      <c r="O101" s="42">
        <f t="shared" si="10"/>
        <v>12.471428571428572</v>
      </c>
      <c r="P101" s="28">
        <v>30</v>
      </c>
      <c r="Q101" s="29">
        <v>0</v>
      </c>
      <c r="R101" s="29">
        <v>0</v>
      </c>
      <c r="S101" s="29"/>
      <c r="T101" s="30">
        <v>0</v>
      </c>
      <c r="U101" s="46">
        <f t="shared" si="11"/>
        <v>0</v>
      </c>
      <c r="V101" s="46">
        <f t="shared" si="12"/>
        <v>30</v>
      </c>
      <c r="W101" s="29">
        <v>0</v>
      </c>
      <c r="X101" s="31" t="s">
        <v>393</v>
      </c>
      <c r="Y101" s="29">
        <v>0</v>
      </c>
      <c r="Z101" s="32" t="e">
        <f t="shared" si="13"/>
        <v>#VALUE!</v>
      </c>
    </row>
    <row r="102" spans="1:26" ht="34.5">
      <c r="A102" s="19">
        <v>100</v>
      </c>
      <c r="B102" s="19">
        <v>160786</v>
      </c>
      <c r="C102" s="19">
        <v>1222190196</v>
      </c>
      <c r="D102" s="20" t="s">
        <v>755</v>
      </c>
      <c r="E102" s="27" t="s">
        <v>756</v>
      </c>
      <c r="F102" s="20" t="s">
        <v>757</v>
      </c>
      <c r="G102" s="20" t="s">
        <v>23</v>
      </c>
      <c r="H102" s="19" t="s">
        <v>758</v>
      </c>
      <c r="I102" s="19" t="s">
        <v>377</v>
      </c>
      <c r="J102" s="42">
        <f t="shared" si="7"/>
        <v>58.413793103448278</v>
      </c>
      <c r="K102" s="44">
        <f t="shared" si="8"/>
        <v>5.8413793103448279</v>
      </c>
      <c r="L102" s="19" t="s">
        <v>759</v>
      </c>
      <c r="M102" s="19" t="s">
        <v>398</v>
      </c>
      <c r="N102" s="42">
        <f t="shared" si="9"/>
        <v>60</v>
      </c>
      <c r="O102" s="42">
        <f t="shared" si="10"/>
        <v>12</v>
      </c>
      <c r="P102" s="28">
        <v>30</v>
      </c>
      <c r="Q102" s="29">
        <v>35</v>
      </c>
      <c r="R102" s="29">
        <v>0</v>
      </c>
      <c r="S102" s="29"/>
      <c r="T102" s="30">
        <v>0</v>
      </c>
      <c r="U102" s="46">
        <f t="shared" si="11"/>
        <v>0</v>
      </c>
      <c r="V102" s="46">
        <f t="shared" si="12"/>
        <v>35</v>
      </c>
      <c r="W102" s="29">
        <v>0</v>
      </c>
      <c r="X102" s="31">
        <v>5</v>
      </c>
      <c r="Y102" s="29">
        <v>0</v>
      </c>
      <c r="Z102" s="32">
        <f t="shared" si="13"/>
        <v>57.841379310344827</v>
      </c>
    </row>
    <row r="103" spans="1:26" ht="23.25">
      <c r="A103" s="19">
        <v>101</v>
      </c>
      <c r="B103" s="33">
        <v>159565</v>
      </c>
      <c r="C103" s="33">
        <v>1222190198</v>
      </c>
      <c r="D103" s="34" t="s">
        <v>173</v>
      </c>
      <c r="E103" s="35" t="s">
        <v>174</v>
      </c>
      <c r="F103" s="34" t="s">
        <v>175</v>
      </c>
      <c r="G103" s="34" t="s">
        <v>52</v>
      </c>
      <c r="H103" s="33" t="s">
        <v>760</v>
      </c>
      <c r="I103" s="33" t="s">
        <v>378</v>
      </c>
      <c r="J103" s="42">
        <f t="shared" si="7"/>
        <v>67.448275862068968</v>
      </c>
      <c r="K103" s="44">
        <f t="shared" si="8"/>
        <v>6.7448275862068972</v>
      </c>
      <c r="L103" s="33" t="s">
        <v>761</v>
      </c>
      <c r="M103" s="33" t="s">
        <v>565</v>
      </c>
      <c r="N103" s="42">
        <f t="shared" si="9"/>
        <v>65.178571428571431</v>
      </c>
      <c r="O103" s="42">
        <f t="shared" si="10"/>
        <v>13.035714285714286</v>
      </c>
      <c r="P103" s="36">
        <v>0</v>
      </c>
      <c r="Q103" s="37">
        <v>0</v>
      </c>
      <c r="R103" s="37">
        <v>0</v>
      </c>
      <c r="S103" s="37"/>
      <c r="T103" s="30" t="s">
        <v>59</v>
      </c>
      <c r="U103" s="46">
        <f t="shared" si="11"/>
        <v>20.8</v>
      </c>
      <c r="V103" s="46">
        <f t="shared" si="12"/>
        <v>20.8</v>
      </c>
      <c r="W103" s="37">
        <v>0</v>
      </c>
      <c r="X103" s="38" t="s">
        <v>393</v>
      </c>
      <c r="Y103" s="37">
        <v>5</v>
      </c>
      <c r="Z103" s="32" t="e">
        <f t="shared" si="13"/>
        <v>#VALUE!</v>
      </c>
    </row>
    <row r="104" spans="1:26" ht="23.25">
      <c r="A104" s="19">
        <v>102</v>
      </c>
      <c r="B104" s="33">
        <v>160947</v>
      </c>
      <c r="C104" s="33">
        <v>1222190199</v>
      </c>
      <c r="D104" s="34" t="s">
        <v>762</v>
      </c>
      <c r="E104" s="35" t="s">
        <v>763</v>
      </c>
      <c r="F104" s="34" t="s">
        <v>764</v>
      </c>
      <c r="G104" s="34" t="s">
        <v>90</v>
      </c>
      <c r="H104" s="33" t="s">
        <v>765</v>
      </c>
      <c r="I104" s="33" t="s">
        <v>377</v>
      </c>
      <c r="J104" s="42">
        <f t="shared" si="7"/>
        <v>64.275862068965523</v>
      </c>
      <c r="K104" s="44">
        <f t="shared" si="8"/>
        <v>6.4275862068965521</v>
      </c>
      <c r="L104" s="33" t="s">
        <v>766</v>
      </c>
      <c r="M104" s="33" t="s">
        <v>565</v>
      </c>
      <c r="N104" s="42">
        <f t="shared" si="9"/>
        <v>66.357142857142861</v>
      </c>
      <c r="O104" s="42">
        <f t="shared" si="10"/>
        <v>13.271428571428572</v>
      </c>
      <c r="P104" s="36">
        <v>30</v>
      </c>
      <c r="Q104" s="37">
        <v>0</v>
      </c>
      <c r="R104" s="37">
        <v>25</v>
      </c>
      <c r="S104" s="37"/>
      <c r="T104" s="30">
        <v>0</v>
      </c>
      <c r="U104" s="46">
        <f t="shared" si="11"/>
        <v>0</v>
      </c>
      <c r="V104" s="46">
        <f t="shared" si="12"/>
        <v>30</v>
      </c>
      <c r="W104" s="37">
        <v>0</v>
      </c>
      <c r="X104" s="38">
        <v>6.4285714285714288</v>
      </c>
      <c r="Y104" s="37">
        <v>5</v>
      </c>
      <c r="Z104" s="32">
        <f t="shared" si="13"/>
        <v>61.127586206896552</v>
      </c>
    </row>
    <row r="105" spans="1:26" ht="23.25">
      <c r="A105" s="19">
        <v>103</v>
      </c>
      <c r="B105" s="19">
        <v>163125</v>
      </c>
      <c r="C105" s="19">
        <v>1222190200</v>
      </c>
      <c r="D105" s="20" t="s">
        <v>767</v>
      </c>
      <c r="E105" s="27" t="s">
        <v>768</v>
      </c>
      <c r="F105" s="20" t="s">
        <v>769</v>
      </c>
      <c r="G105" s="20" t="s">
        <v>52</v>
      </c>
      <c r="H105" s="19" t="s">
        <v>770</v>
      </c>
      <c r="I105" s="19" t="s">
        <v>378</v>
      </c>
      <c r="J105" s="42">
        <f t="shared" si="7"/>
        <v>61.689655172413794</v>
      </c>
      <c r="K105" s="44">
        <f t="shared" si="8"/>
        <v>6.1689655172413795</v>
      </c>
      <c r="L105" s="19" t="s">
        <v>426</v>
      </c>
      <c r="M105" s="19" t="s">
        <v>398</v>
      </c>
      <c r="N105" s="42">
        <f t="shared" si="9"/>
        <v>61.375</v>
      </c>
      <c r="O105" s="42">
        <f t="shared" si="10"/>
        <v>12.275</v>
      </c>
      <c r="P105" s="28">
        <v>0</v>
      </c>
      <c r="Q105" s="29">
        <v>0</v>
      </c>
      <c r="R105" s="29">
        <v>0</v>
      </c>
      <c r="S105" s="29"/>
      <c r="T105" s="30" t="s">
        <v>321</v>
      </c>
      <c r="U105" s="46">
        <f t="shared" si="11"/>
        <v>25.068000000000001</v>
      </c>
      <c r="V105" s="46">
        <f t="shared" si="12"/>
        <v>25.068000000000001</v>
      </c>
      <c r="W105" s="29">
        <v>0</v>
      </c>
      <c r="X105" s="31">
        <v>5.4285714285714288</v>
      </c>
      <c r="Y105" s="29">
        <v>0</v>
      </c>
      <c r="Z105" s="32">
        <f t="shared" si="13"/>
        <v>48.940536945812809</v>
      </c>
    </row>
    <row r="106" spans="1:26" ht="23.25">
      <c r="A106" s="19">
        <v>104</v>
      </c>
      <c r="B106" s="33">
        <v>163823</v>
      </c>
      <c r="C106" s="33">
        <v>1222190202</v>
      </c>
      <c r="D106" s="34" t="s">
        <v>771</v>
      </c>
      <c r="E106" s="35" t="s">
        <v>772</v>
      </c>
      <c r="F106" s="34" t="s">
        <v>773</v>
      </c>
      <c r="G106" s="34" t="s">
        <v>28</v>
      </c>
      <c r="H106" s="33" t="s">
        <v>774</v>
      </c>
      <c r="I106" s="33" t="s">
        <v>378</v>
      </c>
      <c r="J106" s="42">
        <f t="shared" si="7"/>
        <v>61.896551724137929</v>
      </c>
      <c r="K106" s="44">
        <f t="shared" si="8"/>
        <v>6.1896551724137927</v>
      </c>
      <c r="L106" s="33" t="s">
        <v>775</v>
      </c>
      <c r="M106" s="33" t="s">
        <v>565</v>
      </c>
      <c r="N106" s="42">
        <f t="shared" si="9"/>
        <v>65.071428571428569</v>
      </c>
      <c r="O106" s="42">
        <f t="shared" si="10"/>
        <v>13.014285714285714</v>
      </c>
      <c r="P106" s="36">
        <v>30</v>
      </c>
      <c r="Q106" s="37">
        <v>35</v>
      </c>
      <c r="R106" s="37">
        <v>0</v>
      </c>
      <c r="S106" s="37">
        <v>20</v>
      </c>
      <c r="T106" s="30">
        <v>0</v>
      </c>
      <c r="U106" s="46">
        <f t="shared" si="11"/>
        <v>0</v>
      </c>
      <c r="V106" s="46">
        <f t="shared" si="12"/>
        <v>35</v>
      </c>
      <c r="W106" s="37">
        <v>0</v>
      </c>
      <c r="X106" s="38">
        <v>6.8571428571428568</v>
      </c>
      <c r="Y106" s="37">
        <v>5</v>
      </c>
      <c r="Z106" s="32">
        <f t="shared" si="13"/>
        <v>66.06108374384236</v>
      </c>
    </row>
    <row r="107" spans="1:26" ht="23.25">
      <c r="A107" s="19">
        <v>105</v>
      </c>
      <c r="B107" s="33">
        <v>159203</v>
      </c>
      <c r="C107" s="33">
        <v>1222190204</v>
      </c>
      <c r="D107" s="34" t="s">
        <v>776</v>
      </c>
      <c r="E107" s="35" t="s">
        <v>777</v>
      </c>
      <c r="F107" s="34" t="s">
        <v>778</v>
      </c>
      <c r="G107" s="34" t="s">
        <v>52</v>
      </c>
      <c r="H107" s="33" t="s">
        <v>779</v>
      </c>
      <c r="I107" s="33" t="s">
        <v>378</v>
      </c>
      <c r="J107" s="42">
        <f t="shared" si="7"/>
        <v>68.172413793103445</v>
      </c>
      <c r="K107" s="44">
        <f t="shared" si="8"/>
        <v>6.8172413793103441</v>
      </c>
      <c r="L107" s="33" t="s">
        <v>681</v>
      </c>
      <c r="M107" s="33" t="s">
        <v>735</v>
      </c>
      <c r="N107" s="42">
        <f t="shared" si="9"/>
        <v>78.59574468085107</v>
      </c>
      <c r="O107" s="42">
        <f t="shared" si="10"/>
        <v>15.719148936170214</v>
      </c>
      <c r="P107" s="36">
        <v>30</v>
      </c>
      <c r="Q107" s="37">
        <v>0</v>
      </c>
      <c r="R107" s="37">
        <v>0</v>
      </c>
      <c r="S107" s="37"/>
      <c r="T107" s="30">
        <v>0</v>
      </c>
      <c r="U107" s="46">
        <f t="shared" si="11"/>
        <v>0</v>
      </c>
      <c r="V107" s="46">
        <f t="shared" si="12"/>
        <v>30</v>
      </c>
      <c r="W107" s="37">
        <v>0</v>
      </c>
      <c r="X107" s="38" t="s">
        <v>393</v>
      </c>
      <c r="Y107" s="37">
        <v>0</v>
      </c>
      <c r="Z107" s="32" t="e">
        <f t="shared" si="13"/>
        <v>#VALUE!</v>
      </c>
    </row>
    <row r="108" spans="1:26" ht="23.25">
      <c r="A108" s="19">
        <v>106</v>
      </c>
      <c r="B108" s="19">
        <v>159444</v>
      </c>
      <c r="C108" s="19">
        <v>1222190206</v>
      </c>
      <c r="D108" s="20" t="s">
        <v>780</v>
      </c>
      <c r="E108" s="27" t="s">
        <v>781</v>
      </c>
      <c r="F108" s="20" t="s">
        <v>782</v>
      </c>
      <c r="G108" s="20" t="s">
        <v>52</v>
      </c>
      <c r="H108" s="19" t="s">
        <v>467</v>
      </c>
      <c r="I108" s="19" t="s">
        <v>398</v>
      </c>
      <c r="J108" s="42">
        <f t="shared" si="7"/>
        <v>67</v>
      </c>
      <c r="K108" s="44">
        <f t="shared" si="8"/>
        <v>6.7</v>
      </c>
      <c r="L108" s="19" t="s">
        <v>783</v>
      </c>
      <c r="M108" s="19" t="s">
        <v>373</v>
      </c>
      <c r="N108" s="42">
        <f t="shared" si="9"/>
        <v>68.533333333333331</v>
      </c>
      <c r="O108" s="42">
        <f t="shared" si="10"/>
        <v>13.706666666666667</v>
      </c>
      <c r="P108" s="28">
        <v>30</v>
      </c>
      <c r="Q108" s="29">
        <v>35</v>
      </c>
      <c r="R108" s="29">
        <v>0</v>
      </c>
      <c r="S108" s="29"/>
      <c r="T108" s="30" t="s">
        <v>784</v>
      </c>
      <c r="U108" s="46">
        <f t="shared" si="11"/>
        <v>27.731999999999999</v>
      </c>
      <c r="V108" s="46">
        <f t="shared" si="12"/>
        <v>35</v>
      </c>
      <c r="W108" s="29">
        <v>0</v>
      </c>
      <c r="X108" s="31">
        <v>7.1428571428571432</v>
      </c>
      <c r="Y108" s="29">
        <v>5</v>
      </c>
      <c r="Z108" s="32">
        <f t="shared" si="13"/>
        <v>67.549523809523805</v>
      </c>
    </row>
    <row r="109" spans="1:26" ht="23.25">
      <c r="A109" s="19">
        <v>107</v>
      </c>
      <c r="B109" s="33">
        <v>161358</v>
      </c>
      <c r="C109" s="33">
        <v>1222190207</v>
      </c>
      <c r="D109" s="34" t="s">
        <v>785</v>
      </c>
      <c r="E109" s="35" t="s">
        <v>786</v>
      </c>
      <c r="F109" s="34" t="s">
        <v>787</v>
      </c>
      <c r="G109" s="34" t="s">
        <v>140</v>
      </c>
      <c r="H109" s="33" t="s">
        <v>788</v>
      </c>
      <c r="I109" s="33" t="s">
        <v>378</v>
      </c>
      <c r="J109" s="42">
        <f t="shared" si="7"/>
        <v>69.206896551724142</v>
      </c>
      <c r="K109" s="44">
        <f t="shared" si="8"/>
        <v>6.9206896551724144</v>
      </c>
      <c r="L109" s="33" t="s">
        <v>789</v>
      </c>
      <c r="M109" s="33" t="s">
        <v>380</v>
      </c>
      <c r="N109" s="42">
        <f t="shared" si="9"/>
        <v>72.45</v>
      </c>
      <c r="O109" s="42">
        <f t="shared" si="10"/>
        <v>14.49</v>
      </c>
      <c r="P109" s="36">
        <v>30</v>
      </c>
      <c r="Q109" s="37">
        <v>35</v>
      </c>
      <c r="R109" s="37">
        <v>0</v>
      </c>
      <c r="S109" s="37"/>
      <c r="T109" s="30" t="s">
        <v>790</v>
      </c>
      <c r="U109" s="46">
        <f t="shared" si="11"/>
        <v>35.200000000000003</v>
      </c>
      <c r="V109" s="46">
        <f t="shared" si="12"/>
        <v>35.200000000000003</v>
      </c>
      <c r="W109" s="37">
        <v>0</v>
      </c>
      <c r="X109" s="38">
        <v>8.1428571428571423</v>
      </c>
      <c r="Y109" s="37">
        <v>5</v>
      </c>
      <c r="Z109" s="32">
        <f t="shared" si="13"/>
        <v>69.753546798029561</v>
      </c>
    </row>
    <row r="110" spans="1:26" ht="23.25">
      <c r="A110" s="19">
        <v>108</v>
      </c>
      <c r="B110" s="19">
        <v>160430</v>
      </c>
      <c r="C110" s="19">
        <v>1222190208</v>
      </c>
      <c r="D110" s="20" t="s">
        <v>177</v>
      </c>
      <c r="E110" s="27" t="s">
        <v>178</v>
      </c>
      <c r="F110" s="20" t="s">
        <v>179</v>
      </c>
      <c r="G110" s="20" t="s">
        <v>90</v>
      </c>
      <c r="H110" s="19" t="s">
        <v>791</v>
      </c>
      <c r="I110" s="19" t="s">
        <v>378</v>
      </c>
      <c r="J110" s="42">
        <f t="shared" si="7"/>
        <v>56.206896551724135</v>
      </c>
      <c r="K110" s="44">
        <f t="shared" si="8"/>
        <v>5.6206896551724137</v>
      </c>
      <c r="L110" s="19" t="s">
        <v>792</v>
      </c>
      <c r="M110" s="19" t="s">
        <v>793</v>
      </c>
      <c r="N110" s="42">
        <f t="shared" si="9"/>
        <v>69.65625</v>
      </c>
      <c r="O110" s="42">
        <f t="shared" si="10"/>
        <v>13.93125</v>
      </c>
      <c r="P110" s="28">
        <v>0</v>
      </c>
      <c r="Q110" s="29">
        <v>35</v>
      </c>
      <c r="R110" s="29">
        <v>0</v>
      </c>
      <c r="S110" s="29"/>
      <c r="T110" s="30">
        <v>0</v>
      </c>
      <c r="U110" s="46">
        <f t="shared" si="11"/>
        <v>0</v>
      </c>
      <c r="V110" s="46">
        <f t="shared" si="12"/>
        <v>35</v>
      </c>
      <c r="W110" s="29">
        <v>0</v>
      </c>
      <c r="X110" s="31">
        <v>6.8571428571428568</v>
      </c>
      <c r="Y110" s="29">
        <v>0</v>
      </c>
      <c r="Z110" s="32">
        <f t="shared" si="13"/>
        <v>61.409082512315265</v>
      </c>
    </row>
    <row r="111" spans="1:26" ht="23.25">
      <c r="A111" s="19">
        <v>109</v>
      </c>
      <c r="B111" s="19">
        <v>162116</v>
      </c>
      <c r="C111" s="19">
        <v>1222190210</v>
      </c>
      <c r="D111" s="20" t="s">
        <v>794</v>
      </c>
      <c r="E111" s="27" t="s">
        <v>795</v>
      </c>
      <c r="F111" s="20" t="s">
        <v>796</v>
      </c>
      <c r="G111" s="20" t="s">
        <v>23</v>
      </c>
      <c r="H111" s="19" t="s">
        <v>797</v>
      </c>
      <c r="I111" s="19" t="s">
        <v>378</v>
      </c>
      <c r="J111" s="42">
        <f t="shared" si="7"/>
        <v>71.379310344827587</v>
      </c>
      <c r="K111" s="44">
        <f t="shared" si="8"/>
        <v>7.1379310344827589</v>
      </c>
      <c r="L111" s="19" t="s">
        <v>798</v>
      </c>
      <c r="M111" s="19" t="s">
        <v>398</v>
      </c>
      <c r="N111" s="42">
        <f t="shared" si="9"/>
        <v>78.291666666666671</v>
      </c>
      <c r="O111" s="42">
        <f t="shared" si="10"/>
        <v>15.658333333333335</v>
      </c>
      <c r="P111" s="28">
        <v>30</v>
      </c>
      <c r="Q111" s="29">
        <v>35</v>
      </c>
      <c r="R111" s="29">
        <v>0</v>
      </c>
      <c r="S111" s="29"/>
      <c r="T111" s="30">
        <v>0</v>
      </c>
      <c r="U111" s="46">
        <f t="shared" si="11"/>
        <v>0</v>
      </c>
      <c r="V111" s="46">
        <f t="shared" si="12"/>
        <v>35</v>
      </c>
      <c r="W111" s="29">
        <v>0</v>
      </c>
      <c r="X111" s="31">
        <v>7.1428571428571432</v>
      </c>
      <c r="Y111" s="29">
        <v>0</v>
      </c>
      <c r="Z111" s="32">
        <f t="shared" si="13"/>
        <v>64.939121510673246</v>
      </c>
    </row>
    <row r="112" spans="1:26" ht="23.25">
      <c r="A112" s="19">
        <v>110</v>
      </c>
      <c r="B112" s="19">
        <v>161984</v>
      </c>
      <c r="C112" s="19">
        <v>1222190212</v>
      </c>
      <c r="D112" s="20" t="s">
        <v>799</v>
      </c>
      <c r="E112" s="27" t="s">
        <v>800</v>
      </c>
      <c r="F112" s="20" t="s">
        <v>801</v>
      </c>
      <c r="G112" s="20" t="s">
        <v>52</v>
      </c>
      <c r="H112" s="19" t="s">
        <v>802</v>
      </c>
      <c r="I112" s="19" t="s">
        <v>375</v>
      </c>
      <c r="J112" s="42">
        <f t="shared" si="7"/>
        <v>80.222222222222229</v>
      </c>
      <c r="K112" s="44">
        <f t="shared" si="8"/>
        <v>8.0222222222222221</v>
      </c>
      <c r="L112" s="19" t="s">
        <v>803</v>
      </c>
      <c r="M112" s="19" t="s">
        <v>565</v>
      </c>
      <c r="N112" s="42">
        <f t="shared" si="9"/>
        <v>77</v>
      </c>
      <c r="O112" s="42">
        <f t="shared" si="10"/>
        <v>15.4</v>
      </c>
      <c r="P112" s="28">
        <v>30</v>
      </c>
      <c r="Q112" s="29">
        <v>35</v>
      </c>
      <c r="R112" s="29">
        <v>25</v>
      </c>
      <c r="S112" s="29"/>
      <c r="T112" s="30" t="s">
        <v>197</v>
      </c>
      <c r="U112" s="46">
        <f t="shared" si="11"/>
        <v>28.8</v>
      </c>
      <c r="V112" s="46">
        <f t="shared" si="12"/>
        <v>35</v>
      </c>
      <c r="W112" s="29">
        <v>0</v>
      </c>
      <c r="X112" s="31">
        <v>8.7142857142857135</v>
      </c>
      <c r="Y112" s="29">
        <v>5</v>
      </c>
      <c r="Z112" s="32">
        <f t="shared" si="13"/>
        <v>72.13650793650794</v>
      </c>
    </row>
    <row r="113" spans="1:26" ht="34.5">
      <c r="A113" s="19">
        <v>111</v>
      </c>
      <c r="B113" s="33">
        <v>159468</v>
      </c>
      <c r="C113" s="33">
        <v>1222190215</v>
      </c>
      <c r="D113" s="34" t="s">
        <v>181</v>
      </c>
      <c r="E113" s="35" t="s">
        <v>182</v>
      </c>
      <c r="F113" s="34" t="s">
        <v>183</v>
      </c>
      <c r="G113" s="34" t="s">
        <v>52</v>
      </c>
      <c r="H113" s="33" t="s">
        <v>804</v>
      </c>
      <c r="I113" s="33" t="s">
        <v>378</v>
      </c>
      <c r="J113" s="42">
        <f t="shared" si="7"/>
        <v>84.965517241379317</v>
      </c>
      <c r="K113" s="44">
        <f t="shared" si="8"/>
        <v>8.496551724137932</v>
      </c>
      <c r="L113" s="33" t="s">
        <v>766</v>
      </c>
      <c r="M113" s="33" t="s">
        <v>373</v>
      </c>
      <c r="N113" s="42">
        <f t="shared" si="9"/>
        <v>82.577777777777783</v>
      </c>
      <c r="O113" s="42">
        <f t="shared" si="10"/>
        <v>16.515555555555558</v>
      </c>
      <c r="P113" s="28">
        <v>30</v>
      </c>
      <c r="Q113" s="29">
        <v>0</v>
      </c>
      <c r="R113" s="29">
        <v>0</v>
      </c>
      <c r="S113" s="29"/>
      <c r="T113" s="30" t="s">
        <v>169</v>
      </c>
      <c r="U113" s="46">
        <f t="shared" si="11"/>
        <v>22.932000000000002</v>
      </c>
      <c r="V113" s="46">
        <f t="shared" si="12"/>
        <v>30</v>
      </c>
      <c r="W113" s="29">
        <v>0</v>
      </c>
      <c r="X113" s="31">
        <v>8.5714285714285712</v>
      </c>
      <c r="Y113" s="29">
        <v>5</v>
      </c>
      <c r="Z113" s="32">
        <f t="shared" si="13"/>
        <v>68.583535851122065</v>
      </c>
    </row>
    <row r="114" spans="1:26" ht="34.5">
      <c r="A114" s="19">
        <v>112</v>
      </c>
      <c r="B114" s="19">
        <v>160042</v>
      </c>
      <c r="C114" s="19">
        <v>1222190220</v>
      </c>
      <c r="D114" s="20" t="s">
        <v>181</v>
      </c>
      <c r="E114" s="27" t="s">
        <v>805</v>
      </c>
      <c r="F114" s="20" t="s">
        <v>806</v>
      </c>
      <c r="G114" s="20" t="s">
        <v>23</v>
      </c>
      <c r="H114" s="19" t="s">
        <v>807</v>
      </c>
      <c r="I114" s="19" t="s">
        <v>398</v>
      </c>
      <c r="J114" s="42">
        <f t="shared" si="7"/>
        <v>72.333333333333329</v>
      </c>
      <c r="K114" s="44">
        <f t="shared" si="8"/>
        <v>7.2333333333333325</v>
      </c>
      <c r="L114" s="19" t="s">
        <v>808</v>
      </c>
      <c r="M114" s="19" t="s">
        <v>380</v>
      </c>
      <c r="N114" s="42">
        <f t="shared" si="9"/>
        <v>72.7</v>
      </c>
      <c r="O114" s="42">
        <f t="shared" si="10"/>
        <v>14.540000000000001</v>
      </c>
      <c r="P114" s="28"/>
      <c r="Q114" s="29"/>
      <c r="R114" s="29"/>
      <c r="S114" s="29"/>
      <c r="T114" s="30" t="s">
        <v>59</v>
      </c>
      <c r="U114" s="46">
        <f t="shared" si="11"/>
        <v>20.8</v>
      </c>
      <c r="V114" s="46">
        <f t="shared" si="12"/>
        <v>20.8</v>
      </c>
      <c r="W114" s="29"/>
      <c r="X114" s="31" t="s">
        <v>393</v>
      </c>
      <c r="Y114" s="29">
        <v>0</v>
      </c>
      <c r="Z114" s="32" t="e">
        <f t="shared" si="13"/>
        <v>#VALUE!</v>
      </c>
    </row>
    <row r="115" spans="1:26" ht="34.5">
      <c r="A115" s="19">
        <v>113</v>
      </c>
      <c r="B115" s="33">
        <v>164801</v>
      </c>
      <c r="C115" s="33">
        <v>1222190222</v>
      </c>
      <c r="D115" s="34" t="s">
        <v>809</v>
      </c>
      <c r="E115" s="35" t="s">
        <v>810</v>
      </c>
      <c r="F115" s="34" t="s">
        <v>186</v>
      </c>
      <c r="G115" s="34" t="s">
        <v>28</v>
      </c>
      <c r="H115" s="33" t="s">
        <v>811</v>
      </c>
      <c r="I115" s="33" t="s">
        <v>398</v>
      </c>
      <c r="J115" s="42">
        <f t="shared" si="7"/>
        <v>66.583333333333329</v>
      </c>
      <c r="K115" s="44">
        <f t="shared" si="8"/>
        <v>6.6583333333333332</v>
      </c>
      <c r="L115" s="33" t="s">
        <v>812</v>
      </c>
      <c r="M115" s="33" t="s">
        <v>385</v>
      </c>
      <c r="N115" s="42">
        <f t="shared" si="9"/>
        <v>73.65384615384616</v>
      </c>
      <c r="O115" s="42">
        <f t="shared" si="10"/>
        <v>14.730769230769232</v>
      </c>
      <c r="P115" s="36">
        <v>30</v>
      </c>
      <c r="Q115" s="37">
        <v>0</v>
      </c>
      <c r="R115" s="37">
        <v>0</v>
      </c>
      <c r="S115" s="37">
        <v>3</v>
      </c>
      <c r="T115" s="30">
        <v>0</v>
      </c>
      <c r="U115" s="46">
        <f t="shared" si="11"/>
        <v>0</v>
      </c>
      <c r="V115" s="46">
        <f t="shared" si="12"/>
        <v>30</v>
      </c>
      <c r="W115" s="37">
        <v>0</v>
      </c>
      <c r="X115" s="38">
        <v>6.1428571428571432</v>
      </c>
      <c r="Y115" s="37">
        <v>0</v>
      </c>
      <c r="Z115" s="32">
        <f t="shared" si="13"/>
        <v>57.531959706959711</v>
      </c>
    </row>
    <row r="116" spans="1:26" ht="23.25">
      <c r="A116" s="19">
        <v>114</v>
      </c>
      <c r="B116" s="19">
        <v>163777</v>
      </c>
      <c r="C116" s="19">
        <v>1222190224</v>
      </c>
      <c r="D116" s="20" t="s">
        <v>181</v>
      </c>
      <c r="E116" s="27" t="s">
        <v>813</v>
      </c>
      <c r="F116" s="20" t="s">
        <v>814</v>
      </c>
      <c r="G116" s="20" t="s">
        <v>28</v>
      </c>
      <c r="H116" s="19" t="s">
        <v>815</v>
      </c>
      <c r="I116" s="19" t="s">
        <v>378</v>
      </c>
      <c r="J116" s="42">
        <f t="shared" si="7"/>
        <v>78.65517241379311</v>
      </c>
      <c r="K116" s="44">
        <f t="shared" si="8"/>
        <v>7.8655172413793109</v>
      </c>
      <c r="L116" s="19" t="s">
        <v>816</v>
      </c>
      <c r="M116" s="19" t="s">
        <v>373</v>
      </c>
      <c r="N116" s="42">
        <f t="shared" si="9"/>
        <v>76.977777777777774</v>
      </c>
      <c r="O116" s="42">
        <f t="shared" si="10"/>
        <v>15.395555555555555</v>
      </c>
      <c r="P116" s="28">
        <v>30</v>
      </c>
      <c r="Q116" s="29">
        <v>35</v>
      </c>
      <c r="R116" s="29">
        <v>0</v>
      </c>
      <c r="S116" s="29"/>
      <c r="T116" s="30" t="s">
        <v>132</v>
      </c>
      <c r="U116" s="46">
        <f t="shared" si="11"/>
        <v>26.668000000000003</v>
      </c>
      <c r="V116" s="46">
        <f t="shared" si="12"/>
        <v>35</v>
      </c>
      <c r="W116" s="29">
        <v>0</v>
      </c>
      <c r="X116" s="31">
        <v>8.7142857142857135</v>
      </c>
      <c r="Y116" s="29">
        <v>5</v>
      </c>
      <c r="Z116" s="32">
        <f t="shared" si="13"/>
        <v>71.975358511220577</v>
      </c>
    </row>
    <row r="117" spans="1:26" ht="34.5">
      <c r="A117" s="19">
        <v>115</v>
      </c>
      <c r="B117" s="33">
        <v>164383</v>
      </c>
      <c r="C117" s="33">
        <v>1222190225</v>
      </c>
      <c r="D117" s="34" t="s">
        <v>184</v>
      </c>
      <c r="E117" s="35" t="s">
        <v>185</v>
      </c>
      <c r="F117" s="34" t="s">
        <v>186</v>
      </c>
      <c r="G117" s="34" t="s">
        <v>52</v>
      </c>
      <c r="H117" s="33" t="s">
        <v>817</v>
      </c>
      <c r="I117" s="33" t="s">
        <v>378</v>
      </c>
      <c r="J117" s="42">
        <f t="shared" si="7"/>
        <v>72.793103448275858</v>
      </c>
      <c r="K117" s="44">
        <f t="shared" si="8"/>
        <v>7.2793103448275858</v>
      </c>
      <c r="L117" s="33" t="s">
        <v>537</v>
      </c>
      <c r="M117" s="33" t="s">
        <v>373</v>
      </c>
      <c r="N117" s="42">
        <f t="shared" si="9"/>
        <v>75.688888888888883</v>
      </c>
      <c r="O117" s="42">
        <f t="shared" si="10"/>
        <v>15.137777777777776</v>
      </c>
      <c r="P117" s="36">
        <v>0</v>
      </c>
      <c r="Q117" s="37">
        <v>0</v>
      </c>
      <c r="R117" s="37">
        <v>0</v>
      </c>
      <c r="S117" s="37"/>
      <c r="T117" s="30" t="s">
        <v>188</v>
      </c>
      <c r="U117" s="46">
        <f t="shared" si="11"/>
        <v>26.132000000000001</v>
      </c>
      <c r="V117" s="46">
        <f t="shared" si="12"/>
        <v>26.132000000000001</v>
      </c>
      <c r="W117" s="37">
        <v>0</v>
      </c>
      <c r="X117" s="38">
        <v>4.7142857142857144</v>
      </c>
      <c r="Y117" s="37">
        <v>5</v>
      </c>
      <c r="Z117" s="32">
        <f t="shared" si="13"/>
        <v>58.263373836891077</v>
      </c>
    </row>
    <row r="118" spans="1:26" ht="34.5">
      <c r="A118" s="19">
        <v>116</v>
      </c>
      <c r="B118" s="19">
        <v>164993</v>
      </c>
      <c r="C118" s="19">
        <v>1222190226</v>
      </c>
      <c r="D118" s="20" t="s">
        <v>818</v>
      </c>
      <c r="E118" s="27" t="s">
        <v>819</v>
      </c>
      <c r="F118" s="20" t="s">
        <v>186</v>
      </c>
      <c r="G118" s="20" t="s">
        <v>140</v>
      </c>
      <c r="H118" s="19" t="s">
        <v>820</v>
      </c>
      <c r="I118" s="19" t="s">
        <v>425</v>
      </c>
      <c r="J118" s="42">
        <f t="shared" si="7"/>
        <v>52.333333333333336</v>
      </c>
      <c r="K118" s="44">
        <f t="shared" si="8"/>
        <v>5.2333333333333334</v>
      </c>
      <c r="L118" s="19" t="s">
        <v>821</v>
      </c>
      <c r="M118" s="19" t="s">
        <v>432</v>
      </c>
      <c r="N118" s="42">
        <f t="shared" si="9"/>
        <v>83.7</v>
      </c>
      <c r="O118" s="42">
        <f t="shared" si="10"/>
        <v>16.740000000000002</v>
      </c>
      <c r="P118" s="28">
        <v>30</v>
      </c>
      <c r="Q118" s="29">
        <v>0</v>
      </c>
      <c r="R118" s="29">
        <v>0</v>
      </c>
      <c r="S118" s="29"/>
      <c r="T118" s="30">
        <v>0</v>
      </c>
      <c r="U118" s="46">
        <f t="shared" si="11"/>
        <v>0</v>
      </c>
      <c r="V118" s="46">
        <f t="shared" si="12"/>
        <v>30</v>
      </c>
      <c r="W118" s="29">
        <v>0</v>
      </c>
      <c r="X118" s="31">
        <v>8.8571428571428577</v>
      </c>
      <c r="Y118" s="29">
        <v>5</v>
      </c>
      <c r="Z118" s="32">
        <f t="shared" si="13"/>
        <v>65.83047619047619</v>
      </c>
    </row>
    <row r="119" spans="1:26" ht="23.25">
      <c r="A119" s="19">
        <v>117</v>
      </c>
      <c r="B119" s="33">
        <v>161018</v>
      </c>
      <c r="C119" s="33">
        <v>1222190227</v>
      </c>
      <c r="D119" s="34" t="s">
        <v>822</v>
      </c>
      <c r="E119" s="35" t="s">
        <v>823</v>
      </c>
      <c r="F119" s="34" t="s">
        <v>700</v>
      </c>
      <c r="G119" s="34" t="s">
        <v>90</v>
      </c>
      <c r="H119" s="33" t="s">
        <v>824</v>
      </c>
      <c r="I119" s="33" t="s">
        <v>375</v>
      </c>
      <c r="J119" s="42">
        <f t="shared" si="7"/>
        <v>78.349206349206355</v>
      </c>
      <c r="K119" s="44">
        <f t="shared" si="8"/>
        <v>7.8349206349206355</v>
      </c>
      <c r="L119" s="33" t="s">
        <v>825</v>
      </c>
      <c r="M119" s="33" t="s">
        <v>380</v>
      </c>
      <c r="N119" s="42">
        <f t="shared" si="9"/>
        <v>88.45</v>
      </c>
      <c r="O119" s="42">
        <f t="shared" si="10"/>
        <v>17.690000000000001</v>
      </c>
      <c r="P119" s="36">
        <v>30</v>
      </c>
      <c r="Q119" s="37">
        <v>0</v>
      </c>
      <c r="R119" s="37">
        <v>0</v>
      </c>
      <c r="S119" s="37"/>
      <c r="T119" s="30">
        <v>0</v>
      </c>
      <c r="U119" s="46">
        <f t="shared" si="11"/>
        <v>0</v>
      </c>
      <c r="V119" s="46">
        <f t="shared" si="12"/>
        <v>30</v>
      </c>
      <c r="W119" s="37">
        <v>0</v>
      </c>
      <c r="X119" s="38" t="s">
        <v>393</v>
      </c>
      <c r="Y119" s="37">
        <v>0</v>
      </c>
      <c r="Z119" s="32" t="e">
        <f t="shared" si="13"/>
        <v>#VALUE!</v>
      </c>
    </row>
    <row r="120" spans="1:26" ht="34.5">
      <c r="A120" s="19">
        <v>118</v>
      </c>
      <c r="B120" s="33">
        <v>162195</v>
      </c>
      <c r="C120" s="33">
        <v>1222190228</v>
      </c>
      <c r="D120" s="34" t="s">
        <v>826</v>
      </c>
      <c r="E120" s="35" t="s">
        <v>827</v>
      </c>
      <c r="F120" s="34" t="s">
        <v>828</v>
      </c>
      <c r="G120" s="34" t="s">
        <v>90</v>
      </c>
      <c r="H120" s="33" t="s">
        <v>829</v>
      </c>
      <c r="I120" s="33" t="s">
        <v>378</v>
      </c>
      <c r="J120" s="42">
        <f t="shared" si="7"/>
        <v>54.413793103448278</v>
      </c>
      <c r="K120" s="44">
        <f t="shared" si="8"/>
        <v>5.4413793103448276</v>
      </c>
      <c r="L120" s="33" t="s">
        <v>830</v>
      </c>
      <c r="M120" s="33" t="s">
        <v>380</v>
      </c>
      <c r="N120" s="42">
        <f t="shared" si="9"/>
        <v>74.2</v>
      </c>
      <c r="O120" s="42">
        <f t="shared" si="10"/>
        <v>14.84</v>
      </c>
      <c r="P120" s="36">
        <v>30</v>
      </c>
      <c r="Q120" s="37">
        <v>35</v>
      </c>
      <c r="R120" s="37">
        <v>0</v>
      </c>
      <c r="S120" s="37"/>
      <c r="T120" s="30">
        <v>0</v>
      </c>
      <c r="U120" s="46">
        <f t="shared" si="11"/>
        <v>0</v>
      </c>
      <c r="V120" s="46">
        <f t="shared" si="12"/>
        <v>35</v>
      </c>
      <c r="W120" s="37">
        <v>0</v>
      </c>
      <c r="X120" s="38">
        <v>5.8571428571428568</v>
      </c>
      <c r="Y120" s="37">
        <v>5</v>
      </c>
      <c r="Z120" s="32">
        <f t="shared" si="13"/>
        <v>66.138522167487693</v>
      </c>
    </row>
    <row r="121" spans="1:26" ht="23.25">
      <c r="A121" s="19">
        <v>119</v>
      </c>
      <c r="B121" s="33">
        <v>162696</v>
      </c>
      <c r="C121" s="33">
        <v>1222190231</v>
      </c>
      <c r="D121" s="34" t="s">
        <v>189</v>
      </c>
      <c r="E121" s="35" t="s">
        <v>190</v>
      </c>
      <c r="F121" s="34" t="s">
        <v>191</v>
      </c>
      <c r="G121" s="34" t="s">
        <v>52</v>
      </c>
      <c r="H121" s="33" t="s">
        <v>831</v>
      </c>
      <c r="I121" s="33" t="s">
        <v>371</v>
      </c>
      <c r="J121" s="42">
        <f t="shared" si="7"/>
        <v>82.533333333333331</v>
      </c>
      <c r="K121" s="44">
        <f t="shared" si="8"/>
        <v>8.2533333333333339</v>
      </c>
      <c r="L121" s="33" t="s">
        <v>832</v>
      </c>
      <c r="M121" s="33" t="s">
        <v>380</v>
      </c>
      <c r="N121" s="42">
        <f t="shared" si="9"/>
        <v>75.5</v>
      </c>
      <c r="O121" s="42">
        <f t="shared" si="10"/>
        <v>15.1</v>
      </c>
      <c r="P121" s="36">
        <v>30</v>
      </c>
      <c r="Q121" s="37">
        <v>35</v>
      </c>
      <c r="R121" s="37">
        <v>0</v>
      </c>
      <c r="S121" s="37"/>
      <c r="T121" s="30" t="s">
        <v>54</v>
      </c>
      <c r="U121" s="46">
        <f t="shared" si="11"/>
        <v>22.400000000000002</v>
      </c>
      <c r="V121" s="46">
        <f t="shared" si="12"/>
        <v>35</v>
      </c>
      <c r="W121" s="37">
        <v>10</v>
      </c>
      <c r="X121" s="38">
        <v>8.5714285714285712</v>
      </c>
      <c r="Y121" s="37">
        <v>5</v>
      </c>
      <c r="Z121" s="32">
        <f t="shared" si="13"/>
        <v>81.924761904761894</v>
      </c>
    </row>
    <row r="122" spans="1:26" ht="45.75">
      <c r="A122" s="19">
        <v>120</v>
      </c>
      <c r="B122" s="19">
        <v>162261</v>
      </c>
      <c r="C122" s="19">
        <v>1222190232</v>
      </c>
      <c r="D122" s="20" t="s">
        <v>189</v>
      </c>
      <c r="E122" s="27" t="s">
        <v>194</v>
      </c>
      <c r="F122" s="20" t="s">
        <v>195</v>
      </c>
      <c r="G122" s="20" t="s">
        <v>140</v>
      </c>
      <c r="H122" s="19" t="s">
        <v>833</v>
      </c>
      <c r="I122" s="19" t="s">
        <v>378</v>
      </c>
      <c r="J122" s="42">
        <f t="shared" si="7"/>
        <v>67.172413793103445</v>
      </c>
      <c r="K122" s="44">
        <f t="shared" si="8"/>
        <v>6.7172413793103445</v>
      </c>
      <c r="L122" s="19" t="s">
        <v>834</v>
      </c>
      <c r="M122" s="19" t="s">
        <v>373</v>
      </c>
      <c r="N122" s="42">
        <f t="shared" si="9"/>
        <v>61.866666666666667</v>
      </c>
      <c r="O122" s="42">
        <f t="shared" si="10"/>
        <v>12.373333333333333</v>
      </c>
      <c r="P122" s="28">
        <v>0</v>
      </c>
      <c r="Q122" s="29">
        <v>0</v>
      </c>
      <c r="R122" s="29">
        <v>0</v>
      </c>
      <c r="S122" s="29"/>
      <c r="T122" s="30" t="s">
        <v>197</v>
      </c>
      <c r="U122" s="46">
        <f t="shared" si="11"/>
        <v>28.8</v>
      </c>
      <c r="V122" s="46">
        <f t="shared" si="12"/>
        <v>28.8</v>
      </c>
      <c r="W122" s="29">
        <v>0</v>
      </c>
      <c r="X122" s="31">
        <v>5.8571428571428568</v>
      </c>
      <c r="Y122" s="29">
        <v>5</v>
      </c>
      <c r="Z122" s="32">
        <f t="shared" si="13"/>
        <v>58.747717569786538</v>
      </c>
    </row>
    <row r="123" spans="1:26" ht="34.5">
      <c r="A123" s="19">
        <v>121</v>
      </c>
      <c r="B123" s="19">
        <v>163913</v>
      </c>
      <c r="C123" s="19">
        <v>1222190233</v>
      </c>
      <c r="D123" s="20" t="s">
        <v>835</v>
      </c>
      <c r="E123" s="27" t="s">
        <v>836</v>
      </c>
      <c r="F123" s="20" t="s">
        <v>837</v>
      </c>
      <c r="G123" s="20" t="s">
        <v>52</v>
      </c>
      <c r="H123" s="19" t="s">
        <v>526</v>
      </c>
      <c r="I123" s="19" t="s">
        <v>378</v>
      </c>
      <c r="J123" s="42">
        <f t="shared" si="7"/>
        <v>76.034482758620683</v>
      </c>
      <c r="K123" s="44">
        <f t="shared" si="8"/>
        <v>7.6034482758620685</v>
      </c>
      <c r="L123" s="19" t="s">
        <v>838</v>
      </c>
      <c r="M123" s="19" t="s">
        <v>380</v>
      </c>
      <c r="N123" s="42">
        <f t="shared" si="9"/>
        <v>82.7</v>
      </c>
      <c r="O123" s="42">
        <f t="shared" si="10"/>
        <v>16.54</v>
      </c>
      <c r="P123" s="28">
        <v>0</v>
      </c>
      <c r="Q123" s="29">
        <v>0</v>
      </c>
      <c r="R123" s="29">
        <v>0</v>
      </c>
      <c r="S123" s="29"/>
      <c r="T123" s="30" t="s">
        <v>31</v>
      </c>
      <c r="U123" s="46">
        <f t="shared" si="11"/>
        <v>25.6</v>
      </c>
      <c r="V123" s="46">
        <f t="shared" si="12"/>
        <v>25.6</v>
      </c>
      <c r="W123" s="29">
        <v>0</v>
      </c>
      <c r="X123" s="31">
        <v>6.1428571428571432</v>
      </c>
      <c r="Y123" s="29">
        <v>0</v>
      </c>
      <c r="Z123" s="32">
        <f t="shared" si="13"/>
        <v>55.886305418719211</v>
      </c>
    </row>
    <row r="124" spans="1:26" ht="23.25">
      <c r="A124" s="19">
        <v>122</v>
      </c>
      <c r="B124" s="33">
        <v>161797</v>
      </c>
      <c r="C124" s="33">
        <v>1222190236</v>
      </c>
      <c r="D124" s="34" t="s">
        <v>839</v>
      </c>
      <c r="E124" s="35" t="s">
        <v>840</v>
      </c>
      <c r="F124" s="34" t="s">
        <v>841</v>
      </c>
      <c r="G124" s="34" t="s">
        <v>39</v>
      </c>
      <c r="H124" s="33" t="s">
        <v>842</v>
      </c>
      <c r="I124" s="33" t="s">
        <v>680</v>
      </c>
      <c r="J124" s="42">
        <f t="shared" si="7"/>
        <v>78.222222222222229</v>
      </c>
      <c r="K124" s="44">
        <f t="shared" si="8"/>
        <v>7.8222222222222229</v>
      </c>
      <c r="L124" s="33" t="s">
        <v>843</v>
      </c>
      <c r="M124" s="33" t="s">
        <v>844</v>
      </c>
      <c r="N124" s="42">
        <f t="shared" si="9"/>
        <v>96.666666666666671</v>
      </c>
      <c r="O124" s="42">
        <f t="shared" si="10"/>
        <v>19.333333333333336</v>
      </c>
      <c r="P124" s="36">
        <v>0</v>
      </c>
      <c r="Q124" s="37">
        <v>35</v>
      </c>
      <c r="R124" s="37">
        <v>0</v>
      </c>
      <c r="S124" s="37"/>
      <c r="T124" s="30">
        <v>0</v>
      </c>
      <c r="U124" s="46">
        <f t="shared" si="11"/>
        <v>0</v>
      </c>
      <c r="V124" s="46">
        <f t="shared" si="12"/>
        <v>35</v>
      </c>
      <c r="W124" s="37">
        <v>0</v>
      </c>
      <c r="X124" s="38" t="s">
        <v>393</v>
      </c>
      <c r="Y124" s="37">
        <v>0</v>
      </c>
      <c r="Z124" s="32" t="e">
        <f t="shared" si="13"/>
        <v>#VALUE!</v>
      </c>
    </row>
    <row r="125" spans="1:26" ht="23.25">
      <c r="A125" s="19">
        <v>123</v>
      </c>
      <c r="B125" s="33">
        <v>164605</v>
      </c>
      <c r="C125" s="33">
        <v>1222190237</v>
      </c>
      <c r="D125" s="34" t="s">
        <v>845</v>
      </c>
      <c r="E125" s="35" t="s">
        <v>846</v>
      </c>
      <c r="F125" s="34" t="s">
        <v>847</v>
      </c>
      <c r="G125" s="34" t="s">
        <v>52</v>
      </c>
      <c r="H125" s="33" t="s">
        <v>848</v>
      </c>
      <c r="I125" s="33" t="s">
        <v>378</v>
      </c>
      <c r="J125" s="42">
        <f t="shared" si="7"/>
        <v>82.068965517241381</v>
      </c>
      <c r="K125" s="44">
        <f t="shared" si="8"/>
        <v>8.2068965517241388</v>
      </c>
      <c r="L125" s="33" t="s">
        <v>754</v>
      </c>
      <c r="M125" s="33" t="s">
        <v>373</v>
      </c>
      <c r="N125" s="42">
        <f t="shared" si="9"/>
        <v>77.599999999999994</v>
      </c>
      <c r="O125" s="42">
        <f t="shared" si="10"/>
        <v>15.52</v>
      </c>
      <c r="P125" s="36">
        <v>0</v>
      </c>
      <c r="Q125" s="37">
        <v>0</v>
      </c>
      <c r="R125" s="37">
        <v>0</v>
      </c>
      <c r="S125" s="37"/>
      <c r="T125" s="30" t="s">
        <v>59</v>
      </c>
      <c r="U125" s="46">
        <f t="shared" si="11"/>
        <v>20.8</v>
      </c>
      <c r="V125" s="46">
        <f t="shared" si="12"/>
        <v>20.8</v>
      </c>
      <c r="W125" s="37">
        <v>0</v>
      </c>
      <c r="X125" s="38" t="s">
        <v>393</v>
      </c>
      <c r="Y125" s="37">
        <v>5</v>
      </c>
      <c r="Z125" s="32" t="e">
        <f t="shared" si="13"/>
        <v>#VALUE!</v>
      </c>
    </row>
    <row r="126" spans="1:26" ht="23.25">
      <c r="A126" s="19">
        <v>124</v>
      </c>
      <c r="B126" s="19">
        <v>161142</v>
      </c>
      <c r="C126" s="19">
        <v>1222190238</v>
      </c>
      <c r="D126" s="20" t="s">
        <v>849</v>
      </c>
      <c r="E126" s="27" t="s">
        <v>204</v>
      </c>
      <c r="F126" s="20" t="s">
        <v>850</v>
      </c>
      <c r="G126" s="20" t="s">
        <v>52</v>
      </c>
      <c r="H126" s="19" t="s">
        <v>851</v>
      </c>
      <c r="I126" s="19" t="s">
        <v>378</v>
      </c>
      <c r="J126" s="42">
        <f t="shared" si="7"/>
        <v>79.620689655172413</v>
      </c>
      <c r="K126" s="44">
        <f t="shared" si="8"/>
        <v>7.9620689655172416</v>
      </c>
      <c r="L126" s="19" t="s">
        <v>852</v>
      </c>
      <c r="M126" s="19" t="s">
        <v>380</v>
      </c>
      <c r="N126" s="42">
        <f t="shared" si="9"/>
        <v>74.75</v>
      </c>
      <c r="O126" s="42">
        <f t="shared" si="10"/>
        <v>14.95</v>
      </c>
      <c r="P126" s="28">
        <v>30</v>
      </c>
      <c r="Q126" s="29">
        <v>35</v>
      </c>
      <c r="R126" s="29">
        <v>25</v>
      </c>
      <c r="S126" s="29">
        <v>0</v>
      </c>
      <c r="T126" s="30">
        <v>0</v>
      </c>
      <c r="U126" s="46">
        <f t="shared" si="11"/>
        <v>0</v>
      </c>
      <c r="V126" s="46">
        <f t="shared" si="12"/>
        <v>35</v>
      </c>
      <c r="W126" s="29">
        <v>0</v>
      </c>
      <c r="X126" s="31">
        <v>8.8571428571428577</v>
      </c>
      <c r="Y126" s="29">
        <v>5</v>
      </c>
      <c r="Z126" s="32">
        <f t="shared" si="13"/>
        <v>71.769211822660111</v>
      </c>
    </row>
    <row r="127" spans="1:26" ht="23.25">
      <c r="A127" s="19">
        <v>125</v>
      </c>
      <c r="B127" s="19">
        <v>163806</v>
      </c>
      <c r="C127" s="19">
        <v>1222190240</v>
      </c>
      <c r="D127" s="20" t="s">
        <v>198</v>
      </c>
      <c r="E127" s="27" t="s">
        <v>199</v>
      </c>
      <c r="F127" s="20" t="s">
        <v>200</v>
      </c>
      <c r="G127" s="20" t="s">
        <v>52</v>
      </c>
      <c r="H127" s="19" t="s">
        <v>853</v>
      </c>
      <c r="I127" s="19" t="s">
        <v>378</v>
      </c>
      <c r="J127" s="42">
        <f t="shared" si="7"/>
        <v>71.689655172413794</v>
      </c>
      <c r="K127" s="44">
        <f t="shared" si="8"/>
        <v>7.1689655172413795</v>
      </c>
      <c r="L127" s="19" t="s">
        <v>854</v>
      </c>
      <c r="M127" s="19" t="s">
        <v>373</v>
      </c>
      <c r="N127" s="42">
        <f t="shared" si="9"/>
        <v>72.933333333333337</v>
      </c>
      <c r="O127" s="42">
        <f t="shared" si="10"/>
        <v>14.586666666666668</v>
      </c>
      <c r="P127" s="28">
        <v>0</v>
      </c>
      <c r="Q127" s="29">
        <v>0</v>
      </c>
      <c r="R127" s="29">
        <v>0</v>
      </c>
      <c r="S127" s="29"/>
      <c r="T127" s="30" t="s">
        <v>48</v>
      </c>
      <c r="U127" s="46">
        <f t="shared" si="11"/>
        <v>20.268000000000001</v>
      </c>
      <c r="V127" s="46">
        <f t="shared" si="12"/>
        <v>20.268000000000001</v>
      </c>
      <c r="W127" s="29">
        <v>0</v>
      </c>
      <c r="X127" s="31" t="s">
        <v>393</v>
      </c>
      <c r="Y127" s="29">
        <v>5</v>
      </c>
      <c r="Z127" s="32" t="e">
        <f t="shared" si="13"/>
        <v>#VALUE!</v>
      </c>
    </row>
    <row r="128" spans="1:26" ht="23.25">
      <c r="A128" s="19">
        <v>126</v>
      </c>
      <c r="B128" s="19">
        <v>162145</v>
      </c>
      <c r="C128" s="19">
        <v>1222190242</v>
      </c>
      <c r="D128" s="20" t="s">
        <v>203</v>
      </c>
      <c r="E128" s="27" t="s">
        <v>204</v>
      </c>
      <c r="F128" s="20" t="s">
        <v>205</v>
      </c>
      <c r="G128" s="20" t="s">
        <v>23</v>
      </c>
      <c r="H128" s="19" t="s">
        <v>855</v>
      </c>
      <c r="I128" s="19" t="s">
        <v>378</v>
      </c>
      <c r="J128" s="42">
        <f t="shared" si="7"/>
        <v>56.172413793103445</v>
      </c>
      <c r="K128" s="44">
        <f t="shared" si="8"/>
        <v>5.6172413793103448</v>
      </c>
      <c r="L128" s="19" t="s">
        <v>856</v>
      </c>
      <c r="M128" s="19" t="s">
        <v>380</v>
      </c>
      <c r="N128" s="42">
        <f t="shared" si="9"/>
        <v>62.05</v>
      </c>
      <c r="O128" s="42">
        <f t="shared" si="10"/>
        <v>12.41</v>
      </c>
      <c r="P128" s="28">
        <v>30</v>
      </c>
      <c r="Q128" s="29">
        <v>35</v>
      </c>
      <c r="R128" s="29">
        <v>0</v>
      </c>
      <c r="S128" s="29"/>
      <c r="T128" s="30">
        <v>0</v>
      </c>
      <c r="U128" s="46">
        <f t="shared" si="11"/>
        <v>0</v>
      </c>
      <c r="V128" s="46">
        <f t="shared" si="12"/>
        <v>35</v>
      </c>
      <c r="W128" s="29">
        <v>0</v>
      </c>
      <c r="X128" s="31">
        <v>6.8571428571428568</v>
      </c>
      <c r="Y128" s="29">
        <v>5</v>
      </c>
      <c r="Z128" s="32">
        <f t="shared" si="13"/>
        <v>64.884384236453201</v>
      </c>
    </row>
    <row r="129" spans="1:26" ht="23.25">
      <c r="A129" s="19">
        <v>127</v>
      </c>
      <c r="B129" s="33">
        <v>159033</v>
      </c>
      <c r="C129" s="33">
        <v>1222190243</v>
      </c>
      <c r="D129" s="34" t="s">
        <v>857</v>
      </c>
      <c r="E129" s="35" t="s">
        <v>858</v>
      </c>
      <c r="F129" s="34" t="s">
        <v>859</v>
      </c>
      <c r="G129" s="34" t="s">
        <v>52</v>
      </c>
      <c r="H129" s="33" t="s">
        <v>860</v>
      </c>
      <c r="I129" s="33" t="s">
        <v>378</v>
      </c>
      <c r="J129" s="42">
        <f t="shared" si="7"/>
        <v>74.724137931034477</v>
      </c>
      <c r="K129" s="44">
        <f t="shared" si="8"/>
        <v>7.4724137931034473</v>
      </c>
      <c r="L129" s="33" t="s">
        <v>861</v>
      </c>
      <c r="M129" s="33" t="s">
        <v>398</v>
      </c>
      <c r="N129" s="42">
        <f t="shared" si="9"/>
        <v>74.5</v>
      </c>
      <c r="O129" s="42">
        <f t="shared" si="10"/>
        <v>14.9</v>
      </c>
      <c r="P129" s="36">
        <v>30</v>
      </c>
      <c r="Q129" s="37">
        <v>35</v>
      </c>
      <c r="R129" s="37">
        <v>0</v>
      </c>
      <c r="S129" s="37"/>
      <c r="T129" s="30">
        <v>0</v>
      </c>
      <c r="U129" s="46">
        <f t="shared" si="11"/>
        <v>0</v>
      </c>
      <c r="V129" s="46">
        <f t="shared" si="12"/>
        <v>35</v>
      </c>
      <c r="W129" s="37">
        <v>0</v>
      </c>
      <c r="X129" s="38">
        <v>6.8571428571428568</v>
      </c>
      <c r="Y129" s="37">
        <v>0</v>
      </c>
      <c r="Z129" s="32">
        <f t="shared" si="13"/>
        <v>64.229556650246295</v>
      </c>
    </row>
    <row r="130" spans="1:26" ht="34.5">
      <c r="A130" s="19">
        <v>128</v>
      </c>
      <c r="B130" s="19">
        <v>160979</v>
      </c>
      <c r="C130" s="19">
        <v>1222190244</v>
      </c>
      <c r="D130" s="20" t="s">
        <v>862</v>
      </c>
      <c r="E130" s="27" t="s">
        <v>863</v>
      </c>
      <c r="F130" s="20" t="s">
        <v>864</v>
      </c>
      <c r="G130" s="20" t="s">
        <v>52</v>
      </c>
      <c r="H130" s="19" t="s">
        <v>445</v>
      </c>
      <c r="I130" s="19" t="s">
        <v>371</v>
      </c>
      <c r="J130" s="42">
        <f t="shared" si="7"/>
        <v>65.63333333333334</v>
      </c>
      <c r="K130" s="44">
        <f t="shared" si="8"/>
        <v>6.5633333333333344</v>
      </c>
      <c r="L130" s="19" t="s">
        <v>865</v>
      </c>
      <c r="M130" s="19" t="s">
        <v>866</v>
      </c>
      <c r="N130" s="42">
        <f t="shared" si="9"/>
        <v>87.125</v>
      </c>
      <c r="O130" s="42">
        <f t="shared" si="10"/>
        <v>17.425000000000001</v>
      </c>
      <c r="P130" s="28">
        <v>30</v>
      </c>
      <c r="Q130" s="29">
        <v>0</v>
      </c>
      <c r="R130" s="29">
        <v>5</v>
      </c>
      <c r="S130" s="29"/>
      <c r="T130" s="30">
        <v>0</v>
      </c>
      <c r="U130" s="46">
        <f t="shared" si="11"/>
        <v>0</v>
      </c>
      <c r="V130" s="46">
        <f t="shared" si="12"/>
        <v>30</v>
      </c>
      <c r="W130" s="29">
        <v>0</v>
      </c>
      <c r="X130" s="31" t="s">
        <v>393</v>
      </c>
      <c r="Y130" s="29">
        <v>5</v>
      </c>
      <c r="Z130" s="32" t="e">
        <f t="shared" si="13"/>
        <v>#VALUE!</v>
      </c>
    </row>
    <row r="131" spans="1:26" ht="34.5">
      <c r="A131" s="19">
        <v>129</v>
      </c>
      <c r="B131" s="33">
        <v>165030</v>
      </c>
      <c r="C131" s="33">
        <v>1222190246</v>
      </c>
      <c r="D131" s="34" t="s">
        <v>867</v>
      </c>
      <c r="E131" s="35" t="s">
        <v>868</v>
      </c>
      <c r="F131" s="34" t="s">
        <v>864</v>
      </c>
      <c r="G131" s="34" t="s">
        <v>140</v>
      </c>
      <c r="H131" s="33" t="s">
        <v>869</v>
      </c>
      <c r="I131" s="33" t="s">
        <v>378</v>
      </c>
      <c r="J131" s="42">
        <f t="shared" si="7"/>
        <v>82.827586206896555</v>
      </c>
      <c r="K131" s="44">
        <f t="shared" si="8"/>
        <v>8.2827586206896555</v>
      </c>
      <c r="L131" s="33" t="s">
        <v>870</v>
      </c>
      <c r="M131" s="33" t="s">
        <v>398</v>
      </c>
      <c r="N131" s="42">
        <f t="shared" si="9"/>
        <v>89.583333333333329</v>
      </c>
      <c r="O131" s="42">
        <f t="shared" si="10"/>
        <v>17.916666666666664</v>
      </c>
      <c r="P131" s="28">
        <v>30</v>
      </c>
      <c r="Q131" s="37">
        <v>0</v>
      </c>
      <c r="R131" s="37">
        <v>0</v>
      </c>
      <c r="S131" s="37"/>
      <c r="T131" s="30">
        <v>0</v>
      </c>
      <c r="U131" s="46">
        <f t="shared" si="11"/>
        <v>0</v>
      </c>
      <c r="V131" s="46">
        <f t="shared" si="12"/>
        <v>30</v>
      </c>
      <c r="W131" s="37">
        <v>0</v>
      </c>
      <c r="X131" s="38" t="s">
        <v>393</v>
      </c>
      <c r="Y131" s="37">
        <v>0</v>
      </c>
      <c r="Z131" s="32" t="e">
        <f t="shared" si="13"/>
        <v>#VALUE!</v>
      </c>
    </row>
    <row r="132" spans="1:26" ht="23.25">
      <c r="A132" s="19">
        <v>130</v>
      </c>
      <c r="B132" s="33">
        <v>162586</v>
      </c>
      <c r="C132" s="33">
        <v>1222190249</v>
      </c>
      <c r="D132" s="34" t="s">
        <v>871</v>
      </c>
      <c r="E132" s="35" t="s">
        <v>872</v>
      </c>
      <c r="F132" s="34" t="s">
        <v>666</v>
      </c>
      <c r="G132" s="34" t="s">
        <v>52</v>
      </c>
      <c r="H132" s="33" t="s">
        <v>576</v>
      </c>
      <c r="I132" s="33" t="s">
        <v>378</v>
      </c>
      <c r="J132" s="42">
        <f t="shared" ref="J132:J195" si="14">(H132*100)/I132</f>
        <v>73.068965517241381</v>
      </c>
      <c r="K132" s="44">
        <f t="shared" ref="K132:K195" si="15">J132/10</f>
        <v>7.3068965517241384</v>
      </c>
      <c r="L132" s="33" t="s">
        <v>873</v>
      </c>
      <c r="M132" s="33" t="s">
        <v>380</v>
      </c>
      <c r="N132" s="42">
        <f t="shared" ref="N132:N195" si="16">(L132*100)/M132</f>
        <v>78.099999999999994</v>
      </c>
      <c r="O132" s="42">
        <f t="shared" ref="O132:O195" si="17">N132/5</f>
        <v>15.62</v>
      </c>
      <c r="P132" s="28">
        <v>30</v>
      </c>
      <c r="Q132" s="37">
        <v>35</v>
      </c>
      <c r="R132" s="37">
        <v>25</v>
      </c>
      <c r="S132" s="37"/>
      <c r="T132" s="30">
        <v>0</v>
      </c>
      <c r="U132" s="46">
        <f t="shared" ref="U132:U195" si="18">T132*0.4</f>
        <v>0</v>
      </c>
      <c r="V132" s="46">
        <f t="shared" ref="V132:V195" si="19">MAX(P132,Q132,R132,S132,U132)</f>
        <v>35</v>
      </c>
      <c r="W132" s="37">
        <v>0</v>
      </c>
      <c r="X132" s="38" t="s">
        <v>393</v>
      </c>
      <c r="Y132" s="37">
        <v>5</v>
      </c>
      <c r="Z132" s="32" t="e">
        <f t="shared" ref="Z132:Z195" si="20">Y132+X132+W132+V132+O132+K132</f>
        <v>#VALUE!</v>
      </c>
    </row>
    <row r="133" spans="1:26" ht="23.25">
      <c r="A133" s="19">
        <v>131</v>
      </c>
      <c r="B133" s="33">
        <v>164313</v>
      </c>
      <c r="C133" s="33">
        <v>1222190250</v>
      </c>
      <c r="D133" s="34" t="s">
        <v>874</v>
      </c>
      <c r="E133" s="35" t="s">
        <v>519</v>
      </c>
      <c r="F133" s="34" t="s">
        <v>875</v>
      </c>
      <c r="G133" s="34" t="s">
        <v>52</v>
      </c>
      <c r="H133" s="33" t="s">
        <v>876</v>
      </c>
      <c r="I133" s="33" t="s">
        <v>375</v>
      </c>
      <c r="J133" s="42">
        <f t="shared" si="14"/>
        <v>74.761904761904759</v>
      </c>
      <c r="K133" s="44">
        <f t="shared" si="15"/>
        <v>7.4761904761904763</v>
      </c>
      <c r="L133" s="33" t="s">
        <v>877</v>
      </c>
      <c r="M133" s="33" t="s">
        <v>373</v>
      </c>
      <c r="N133" s="42">
        <f t="shared" si="16"/>
        <v>76.933333333333337</v>
      </c>
      <c r="O133" s="42">
        <f t="shared" si="17"/>
        <v>15.386666666666667</v>
      </c>
      <c r="P133" s="36">
        <v>0</v>
      </c>
      <c r="Q133" s="37">
        <v>0</v>
      </c>
      <c r="R133" s="37">
        <v>0</v>
      </c>
      <c r="S133" s="37"/>
      <c r="T133" s="30" t="s">
        <v>188</v>
      </c>
      <c r="U133" s="46">
        <f t="shared" si="18"/>
        <v>26.132000000000001</v>
      </c>
      <c r="V133" s="46">
        <f t="shared" si="19"/>
        <v>26.132000000000001</v>
      </c>
      <c r="W133" s="37">
        <v>0</v>
      </c>
      <c r="X133" s="38">
        <v>5</v>
      </c>
      <c r="Y133" s="37">
        <v>5</v>
      </c>
      <c r="Z133" s="32">
        <f t="shared" si="20"/>
        <v>58.99485714285715</v>
      </c>
    </row>
    <row r="134" spans="1:26" ht="23.25">
      <c r="A134" s="19">
        <v>132</v>
      </c>
      <c r="B134" s="33">
        <v>163900</v>
      </c>
      <c r="C134" s="33">
        <v>1222190251</v>
      </c>
      <c r="D134" s="34" t="s">
        <v>878</v>
      </c>
      <c r="E134" s="35" t="s">
        <v>879</v>
      </c>
      <c r="F134" s="34" t="s">
        <v>880</v>
      </c>
      <c r="G134" s="34" t="s">
        <v>23</v>
      </c>
      <c r="H134" s="33" t="s">
        <v>881</v>
      </c>
      <c r="I134" s="33" t="s">
        <v>378</v>
      </c>
      <c r="J134" s="42">
        <f t="shared" si="14"/>
        <v>61.310344827586206</v>
      </c>
      <c r="K134" s="44">
        <f t="shared" si="15"/>
        <v>6.1310344827586203</v>
      </c>
      <c r="L134" s="33" t="s">
        <v>882</v>
      </c>
      <c r="M134" s="33" t="s">
        <v>432</v>
      </c>
      <c r="N134" s="42">
        <f t="shared" si="16"/>
        <v>57.1</v>
      </c>
      <c r="O134" s="42">
        <f t="shared" si="17"/>
        <v>11.42</v>
      </c>
      <c r="P134" s="36">
        <v>30</v>
      </c>
      <c r="Q134" s="37">
        <v>35</v>
      </c>
      <c r="R134" s="37">
        <v>0</v>
      </c>
      <c r="S134" s="37"/>
      <c r="T134" s="30">
        <v>0</v>
      </c>
      <c r="U134" s="46">
        <f t="shared" si="18"/>
        <v>0</v>
      </c>
      <c r="V134" s="46">
        <f t="shared" si="19"/>
        <v>35</v>
      </c>
      <c r="W134" s="37">
        <v>0</v>
      </c>
      <c r="X134" s="38">
        <v>6</v>
      </c>
      <c r="Y134" s="37">
        <v>5</v>
      </c>
      <c r="Z134" s="32">
        <f t="shared" si="20"/>
        <v>63.551034482758624</v>
      </c>
    </row>
    <row r="135" spans="1:26" ht="23.25">
      <c r="A135" s="19">
        <v>133</v>
      </c>
      <c r="B135" s="33">
        <v>163880</v>
      </c>
      <c r="C135" s="33">
        <v>1222190252</v>
      </c>
      <c r="D135" s="34" t="s">
        <v>208</v>
      </c>
      <c r="E135" s="35" t="s">
        <v>138</v>
      </c>
      <c r="F135" s="34" t="s">
        <v>209</v>
      </c>
      <c r="G135" s="34" t="s">
        <v>140</v>
      </c>
      <c r="H135" s="33" t="s">
        <v>883</v>
      </c>
      <c r="I135" s="33" t="s">
        <v>378</v>
      </c>
      <c r="J135" s="42">
        <f t="shared" si="14"/>
        <v>65.793103448275858</v>
      </c>
      <c r="K135" s="44">
        <f t="shared" si="15"/>
        <v>6.5793103448275856</v>
      </c>
      <c r="L135" s="33" t="s">
        <v>884</v>
      </c>
      <c r="M135" s="33" t="s">
        <v>373</v>
      </c>
      <c r="N135" s="42">
        <f t="shared" si="16"/>
        <v>71.86666666666666</v>
      </c>
      <c r="O135" s="42">
        <f t="shared" si="17"/>
        <v>14.373333333333331</v>
      </c>
      <c r="P135" s="36">
        <v>0</v>
      </c>
      <c r="Q135" s="37">
        <v>0</v>
      </c>
      <c r="R135" s="37">
        <v>0</v>
      </c>
      <c r="S135" s="37"/>
      <c r="T135" s="30" t="s">
        <v>211</v>
      </c>
      <c r="U135" s="46">
        <f t="shared" si="18"/>
        <v>31.468000000000004</v>
      </c>
      <c r="V135" s="46">
        <f t="shared" si="19"/>
        <v>31.468000000000004</v>
      </c>
      <c r="W135" s="37">
        <v>0</v>
      </c>
      <c r="X135" s="38">
        <v>6</v>
      </c>
      <c r="Y135" s="37">
        <v>5</v>
      </c>
      <c r="Z135" s="32">
        <f t="shared" si="20"/>
        <v>63.420643678160921</v>
      </c>
    </row>
    <row r="136" spans="1:26" ht="45.75">
      <c r="A136" s="19">
        <v>134</v>
      </c>
      <c r="B136" s="19">
        <v>161939</v>
      </c>
      <c r="C136" s="19">
        <v>1222190254</v>
      </c>
      <c r="D136" s="20" t="s">
        <v>212</v>
      </c>
      <c r="E136" s="27" t="s">
        <v>213</v>
      </c>
      <c r="F136" s="20" t="s">
        <v>214</v>
      </c>
      <c r="G136" s="20" t="s">
        <v>52</v>
      </c>
      <c r="H136" s="19" t="s">
        <v>885</v>
      </c>
      <c r="I136" s="19" t="s">
        <v>371</v>
      </c>
      <c r="J136" s="42">
        <f t="shared" si="14"/>
        <v>81.400000000000006</v>
      </c>
      <c r="K136" s="44">
        <f t="shared" si="15"/>
        <v>8.14</v>
      </c>
      <c r="L136" s="19" t="s">
        <v>886</v>
      </c>
      <c r="M136" s="19" t="s">
        <v>380</v>
      </c>
      <c r="N136" s="42">
        <f t="shared" si="16"/>
        <v>76.099999999999994</v>
      </c>
      <c r="O136" s="42">
        <f t="shared" si="17"/>
        <v>15.219999999999999</v>
      </c>
      <c r="P136" s="36">
        <v>0</v>
      </c>
      <c r="Q136" s="37">
        <v>0</v>
      </c>
      <c r="R136" s="37">
        <v>0</v>
      </c>
      <c r="S136" s="37"/>
      <c r="T136" s="30" t="s">
        <v>35</v>
      </c>
      <c r="U136" s="46">
        <f t="shared" si="18"/>
        <v>24.532</v>
      </c>
      <c r="V136" s="46">
        <f t="shared" si="19"/>
        <v>24.532</v>
      </c>
      <c r="W136" s="37">
        <v>0</v>
      </c>
      <c r="X136" s="38" t="s">
        <v>393</v>
      </c>
      <c r="Y136" s="37">
        <v>5</v>
      </c>
      <c r="Z136" s="32" t="e">
        <f t="shared" si="20"/>
        <v>#VALUE!</v>
      </c>
    </row>
    <row r="137" spans="1:26" ht="34.5">
      <c r="A137" s="19">
        <v>135</v>
      </c>
      <c r="B137" s="33">
        <v>165159</v>
      </c>
      <c r="C137" s="33">
        <v>1222190256</v>
      </c>
      <c r="D137" s="34" t="s">
        <v>887</v>
      </c>
      <c r="E137" s="35" t="s">
        <v>888</v>
      </c>
      <c r="F137" s="34" t="s">
        <v>889</v>
      </c>
      <c r="G137" s="34" t="s">
        <v>39</v>
      </c>
      <c r="H137" s="33" t="s">
        <v>890</v>
      </c>
      <c r="I137" s="33" t="s">
        <v>385</v>
      </c>
      <c r="J137" s="42">
        <f t="shared" si="14"/>
        <v>82.384615384615387</v>
      </c>
      <c r="K137" s="44">
        <f t="shared" si="15"/>
        <v>8.2384615384615394</v>
      </c>
      <c r="L137" s="33" t="s">
        <v>891</v>
      </c>
      <c r="M137" s="33" t="s">
        <v>398</v>
      </c>
      <c r="N137" s="42">
        <f t="shared" si="16"/>
        <v>86.041666666666671</v>
      </c>
      <c r="O137" s="42">
        <f t="shared" si="17"/>
        <v>17.208333333333336</v>
      </c>
      <c r="P137" s="36">
        <v>0</v>
      </c>
      <c r="Q137" s="37">
        <v>35</v>
      </c>
      <c r="R137" s="37">
        <v>0</v>
      </c>
      <c r="S137" s="37"/>
      <c r="T137" s="30">
        <v>0</v>
      </c>
      <c r="U137" s="46">
        <f t="shared" si="18"/>
        <v>0</v>
      </c>
      <c r="V137" s="46">
        <f t="shared" si="19"/>
        <v>35</v>
      </c>
      <c r="W137" s="37">
        <v>0</v>
      </c>
      <c r="X137" s="38" t="s">
        <v>393</v>
      </c>
      <c r="Y137" s="37">
        <v>0</v>
      </c>
      <c r="Z137" s="32" t="e">
        <f t="shared" si="20"/>
        <v>#VALUE!</v>
      </c>
    </row>
    <row r="138" spans="1:26" ht="23.25">
      <c r="A138" s="19">
        <v>136</v>
      </c>
      <c r="B138" s="19">
        <v>163209</v>
      </c>
      <c r="C138" s="19">
        <v>1222190260</v>
      </c>
      <c r="D138" s="20" t="s">
        <v>892</v>
      </c>
      <c r="E138" s="27" t="s">
        <v>893</v>
      </c>
      <c r="F138" s="20" t="s">
        <v>894</v>
      </c>
      <c r="G138" s="20" t="s">
        <v>52</v>
      </c>
      <c r="H138" s="19" t="s">
        <v>895</v>
      </c>
      <c r="I138" s="19" t="s">
        <v>385</v>
      </c>
      <c r="J138" s="42">
        <f t="shared" si="14"/>
        <v>83.230769230769226</v>
      </c>
      <c r="K138" s="44">
        <f t="shared" si="15"/>
        <v>8.3230769230769219</v>
      </c>
      <c r="L138" s="19" t="s">
        <v>896</v>
      </c>
      <c r="M138" s="19" t="s">
        <v>405</v>
      </c>
      <c r="N138" s="42">
        <f t="shared" si="16"/>
        <v>62.4375</v>
      </c>
      <c r="O138" s="42">
        <f t="shared" si="17"/>
        <v>12.487500000000001</v>
      </c>
      <c r="P138" s="28">
        <v>0</v>
      </c>
      <c r="Q138" s="29">
        <v>0</v>
      </c>
      <c r="R138" s="29">
        <v>5</v>
      </c>
      <c r="S138" s="29"/>
      <c r="T138" s="30">
        <v>0</v>
      </c>
      <c r="U138" s="46">
        <f t="shared" si="18"/>
        <v>0</v>
      </c>
      <c r="V138" s="46">
        <f t="shared" si="19"/>
        <v>5</v>
      </c>
      <c r="W138" s="29">
        <v>0</v>
      </c>
      <c r="X138" s="31" t="s">
        <v>393</v>
      </c>
      <c r="Y138" s="29">
        <v>0</v>
      </c>
      <c r="Z138" s="32" t="e">
        <f t="shared" si="20"/>
        <v>#VALUE!</v>
      </c>
    </row>
    <row r="139" spans="1:26" ht="34.5">
      <c r="A139" s="19">
        <v>137</v>
      </c>
      <c r="B139" s="19">
        <v>160174</v>
      </c>
      <c r="C139" s="19">
        <v>1222190261</v>
      </c>
      <c r="D139" s="20" t="s">
        <v>217</v>
      </c>
      <c r="E139" s="27" t="s">
        <v>218</v>
      </c>
      <c r="F139" s="20" t="s">
        <v>219</v>
      </c>
      <c r="G139" s="20" t="s">
        <v>23</v>
      </c>
      <c r="H139" s="19" t="s">
        <v>897</v>
      </c>
      <c r="I139" s="19" t="s">
        <v>378</v>
      </c>
      <c r="J139" s="42">
        <f t="shared" si="14"/>
        <v>51</v>
      </c>
      <c r="K139" s="44">
        <f t="shared" si="15"/>
        <v>5.0999999999999996</v>
      </c>
      <c r="L139" s="19" t="s">
        <v>898</v>
      </c>
      <c r="M139" s="19" t="s">
        <v>380</v>
      </c>
      <c r="N139" s="42">
        <f t="shared" si="16"/>
        <v>62.6</v>
      </c>
      <c r="O139" s="42">
        <f t="shared" si="17"/>
        <v>12.52</v>
      </c>
      <c r="P139" s="28">
        <v>0</v>
      </c>
      <c r="Q139" s="29">
        <v>0</v>
      </c>
      <c r="R139" s="29">
        <v>0</v>
      </c>
      <c r="S139" s="29"/>
      <c r="T139" s="30" t="s">
        <v>54</v>
      </c>
      <c r="U139" s="46">
        <f t="shared" si="18"/>
        <v>22.400000000000002</v>
      </c>
      <c r="V139" s="46">
        <f t="shared" si="19"/>
        <v>22.400000000000002</v>
      </c>
      <c r="W139" s="29">
        <v>0</v>
      </c>
      <c r="X139" s="31">
        <v>4.8571428571428568</v>
      </c>
      <c r="Y139" s="29">
        <v>5</v>
      </c>
      <c r="Z139" s="32">
        <f t="shared" si="20"/>
        <v>49.877142857142864</v>
      </c>
    </row>
    <row r="140" spans="1:26" ht="23.25">
      <c r="A140" s="19">
        <v>138</v>
      </c>
      <c r="B140" s="19">
        <v>162224</v>
      </c>
      <c r="C140" s="19">
        <v>1222190263</v>
      </c>
      <c r="D140" s="20" t="s">
        <v>899</v>
      </c>
      <c r="E140" s="27" t="s">
        <v>900</v>
      </c>
      <c r="F140" s="20" t="s">
        <v>901</v>
      </c>
      <c r="G140" s="20" t="s">
        <v>52</v>
      </c>
      <c r="H140" s="19" t="s">
        <v>885</v>
      </c>
      <c r="I140" s="19" t="s">
        <v>378</v>
      </c>
      <c r="J140" s="42">
        <f t="shared" si="14"/>
        <v>84.206896551724142</v>
      </c>
      <c r="K140" s="44">
        <f t="shared" si="15"/>
        <v>8.4206896551724135</v>
      </c>
      <c r="L140" s="19" t="s">
        <v>902</v>
      </c>
      <c r="M140" s="19" t="s">
        <v>380</v>
      </c>
      <c r="N140" s="42">
        <f t="shared" si="16"/>
        <v>81.95</v>
      </c>
      <c r="O140" s="42">
        <f t="shared" si="17"/>
        <v>16.39</v>
      </c>
      <c r="P140" s="28">
        <v>30</v>
      </c>
      <c r="Q140" s="29">
        <v>0</v>
      </c>
      <c r="R140" s="29">
        <v>0</v>
      </c>
      <c r="S140" s="29">
        <v>9</v>
      </c>
      <c r="T140" s="30">
        <v>0</v>
      </c>
      <c r="U140" s="46">
        <f t="shared" si="18"/>
        <v>0</v>
      </c>
      <c r="V140" s="46">
        <f t="shared" si="19"/>
        <v>30</v>
      </c>
      <c r="W140" s="29">
        <v>0</v>
      </c>
      <c r="X140" s="31">
        <v>8.8571428571428577</v>
      </c>
      <c r="Y140" s="29">
        <v>5</v>
      </c>
      <c r="Z140" s="32">
        <f t="shared" si="20"/>
        <v>68.667832512315272</v>
      </c>
    </row>
    <row r="141" spans="1:26" ht="23.25">
      <c r="A141" s="19">
        <v>139</v>
      </c>
      <c r="B141" s="33">
        <v>163324</v>
      </c>
      <c r="C141" s="33">
        <v>1222190264</v>
      </c>
      <c r="D141" s="34" t="s">
        <v>903</v>
      </c>
      <c r="E141" s="35" t="s">
        <v>904</v>
      </c>
      <c r="F141" s="34" t="s">
        <v>905</v>
      </c>
      <c r="G141" s="34" t="s">
        <v>23</v>
      </c>
      <c r="H141" s="33" t="s">
        <v>906</v>
      </c>
      <c r="I141" s="33" t="s">
        <v>378</v>
      </c>
      <c r="J141" s="42">
        <f t="shared" si="14"/>
        <v>57.724137931034484</v>
      </c>
      <c r="K141" s="44">
        <f t="shared" si="15"/>
        <v>5.772413793103448</v>
      </c>
      <c r="L141" s="33" t="s">
        <v>492</v>
      </c>
      <c r="M141" s="33" t="s">
        <v>565</v>
      </c>
      <c r="N141" s="42">
        <f t="shared" si="16"/>
        <v>64.357142857142861</v>
      </c>
      <c r="O141" s="42">
        <f t="shared" si="17"/>
        <v>12.871428571428572</v>
      </c>
      <c r="P141" s="28">
        <v>30</v>
      </c>
      <c r="Q141" s="37">
        <v>0</v>
      </c>
      <c r="R141" s="37">
        <v>0</v>
      </c>
      <c r="S141" s="37"/>
      <c r="T141" s="30" t="s">
        <v>31</v>
      </c>
      <c r="U141" s="46">
        <f t="shared" si="18"/>
        <v>25.6</v>
      </c>
      <c r="V141" s="46">
        <f t="shared" si="19"/>
        <v>30</v>
      </c>
      <c r="W141" s="37">
        <v>0</v>
      </c>
      <c r="X141" s="38">
        <v>6.4285714285714288</v>
      </c>
      <c r="Y141" s="37">
        <v>5</v>
      </c>
      <c r="Z141" s="32">
        <f t="shared" si="20"/>
        <v>60.072413793103451</v>
      </c>
    </row>
    <row r="142" spans="1:26" ht="23.25">
      <c r="A142" s="19">
        <v>140</v>
      </c>
      <c r="B142" s="33">
        <v>162876</v>
      </c>
      <c r="C142" s="33">
        <v>1222190265</v>
      </c>
      <c r="D142" s="34" t="s">
        <v>907</v>
      </c>
      <c r="E142" s="35" t="s">
        <v>908</v>
      </c>
      <c r="F142" s="34" t="s">
        <v>909</v>
      </c>
      <c r="G142" s="34" t="s">
        <v>52</v>
      </c>
      <c r="H142" s="33" t="s">
        <v>910</v>
      </c>
      <c r="I142" s="33" t="s">
        <v>398</v>
      </c>
      <c r="J142" s="42">
        <f t="shared" si="14"/>
        <v>74.833333333333329</v>
      </c>
      <c r="K142" s="44">
        <f t="shared" si="15"/>
        <v>7.4833333333333325</v>
      </c>
      <c r="L142" s="33" t="s">
        <v>911</v>
      </c>
      <c r="M142" s="33" t="s">
        <v>380</v>
      </c>
      <c r="N142" s="42">
        <f t="shared" si="16"/>
        <v>73.75</v>
      </c>
      <c r="O142" s="42">
        <f t="shared" si="17"/>
        <v>14.75</v>
      </c>
      <c r="P142" s="28">
        <v>30</v>
      </c>
      <c r="Q142" s="37">
        <v>0</v>
      </c>
      <c r="R142" s="37">
        <v>0</v>
      </c>
      <c r="S142" s="37"/>
      <c r="T142" s="30">
        <v>0</v>
      </c>
      <c r="U142" s="46">
        <f t="shared" si="18"/>
        <v>0</v>
      </c>
      <c r="V142" s="46">
        <f t="shared" si="19"/>
        <v>30</v>
      </c>
      <c r="W142" s="37">
        <v>10</v>
      </c>
      <c r="X142" s="38" t="s">
        <v>393</v>
      </c>
      <c r="Y142" s="37">
        <v>5</v>
      </c>
      <c r="Z142" s="32" t="e">
        <f t="shared" si="20"/>
        <v>#VALUE!</v>
      </c>
    </row>
    <row r="143" spans="1:26" ht="23.25">
      <c r="A143" s="19">
        <v>141</v>
      </c>
      <c r="B143" s="33">
        <v>162804</v>
      </c>
      <c r="C143" s="33">
        <v>1222190268</v>
      </c>
      <c r="D143" s="34" t="s">
        <v>912</v>
      </c>
      <c r="E143" s="35" t="s">
        <v>913</v>
      </c>
      <c r="F143" s="34" t="s">
        <v>700</v>
      </c>
      <c r="G143" s="34" t="s">
        <v>28</v>
      </c>
      <c r="H143" s="33" t="s">
        <v>914</v>
      </c>
      <c r="I143" s="33" t="s">
        <v>378</v>
      </c>
      <c r="J143" s="42">
        <f t="shared" si="14"/>
        <v>68.724137931034477</v>
      </c>
      <c r="K143" s="44">
        <f t="shared" si="15"/>
        <v>6.8724137931034477</v>
      </c>
      <c r="L143" s="33" t="s">
        <v>915</v>
      </c>
      <c r="M143" s="33" t="s">
        <v>565</v>
      </c>
      <c r="N143" s="42">
        <f t="shared" si="16"/>
        <v>77.571428571428569</v>
      </c>
      <c r="O143" s="42">
        <f t="shared" si="17"/>
        <v>15.514285714285714</v>
      </c>
      <c r="P143" s="36">
        <v>30</v>
      </c>
      <c r="Q143" s="37">
        <v>35</v>
      </c>
      <c r="R143" s="37">
        <v>0</v>
      </c>
      <c r="S143" s="37"/>
      <c r="T143" s="30">
        <v>0</v>
      </c>
      <c r="U143" s="46">
        <f t="shared" si="18"/>
        <v>0</v>
      </c>
      <c r="V143" s="46">
        <f t="shared" si="19"/>
        <v>35</v>
      </c>
      <c r="W143" s="37">
        <v>0</v>
      </c>
      <c r="X143" s="38">
        <v>6.2857142857142856</v>
      </c>
      <c r="Y143" s="37">
        <v>5</v>
      </c>
      <c r="Z143" s="32">
        <f t="shared" si="20"/>
        <v>68.672413793103445</v>
      </c>
    </row>
    <row r="144" spans="1:26" ht="45.75">
      <c r="A144" s="19">
        <v>142</v>
      </c>
      <c r="B144" s="33">
        <v>163228</v>
      </c>
      <c r="C144" s="33">
        <v>1222190269</v>
      </c>
      <c r="D144" s="34" t="s">
        <v>916</v>
      </c>
      <c r="E144" s="35" t="s">
        <v>917</v>
      </c>
      <c r="F144" s="34" t="s">
        <v>918</v>
      </c>
      <c r="G144" s="34" t="s">
        <v>140</v>
      </c>
      <c r="H144" s="33" t="s">
        <v>919</v>
      </c>
      <c r="I144" s="33" t="s">
        <v>371</v>
      </c>
      <c r="J144" s="42">
        <f t="shared" si="14"/>
        <v>77.36666666666666</v>
      </c>
      <c r="K144" s="44">
        <f t="shared" si="15"/>
        <v>7.7366666666666664</v>
      </c>
      <c r="L144" s="33" t="s">
        <v>783</v>
      </c>
      <c r="M144" s="33" t="s">
        <v>380</v>
      </c>
      <c r="N144" s="42">
        <f t="shared" si="16"/>
        <v>77.099999999999994</v>
      </c>
      <c r="O144" s="42">
        <f t="shared" si="17"/>
        <v>15.419999999999998</v>
      </c>
      <c r="P144" s="36">
        <v>30</v>
      </c>
      <c r="Q144" s="37">
        <v>35</v>
      </c>
      <c r="R144" s="37">
        <v>0</v>
      </c>
      <c r="S144" s="37"/>
      <c r="T144" s="30">
        <v>0</v>
      </c>
      <c r="U144" s="46">
        <f t="shared" si="18"/>
        <v>0</v>
      </c>
      <c r="V144" s="46">
        <f t="shared" si="19"/>
        <v>35</v>
      </c>
      <c r="W144" s="37">
        <v>0</v>
      </c>
      <c r="X144" s="38">
        <v>6.2857142857142856</v>
      </c>
      <c r="Y144" s="37">
        <v>5</v>
      </c>
      <c r="Z144" s="32">
        <f t="shared" si="20"/>
        <v>69.442380952380944</v>
      </c>
    </row>
    <row r="145" spans="1:26" ht="23.25">
      <c r="A145" s="19">
        <v>143</v>
      </c>
      <c r="B145" s="19">
        <v>175335</v>
      </c>
      <c r="C145" s="19">
        <v>1222190270</v>
      </c>
      <c r="D145" s="20" t="s">
        <v>920</v>
      </c>
      <c r="E145" s="27" t="s">
        <v>921</v>
      </c>
      <c r="F145" s="20" t="s">
        <v>700</v>
      </c>
      <c r="G145" s="20" t="s">
        <v>52</v>
      </c>
      <c r="H145" s="19" t="s">
        <v>922</v>
      </c>
      <c r="I145" s="19" t="s">
        <v>425</v>
      </c>
      <c r="J145" s="42">
        <f t="shared" si="14"/>
        <v>70.833333333333329</v>
      </c>
      <c r="K145" s="44">
        <f t="shared" si="15"/>
        <v>7.083333333333333</v>
      </c>
      <c r="L145" s="19" t="s">
        <v>923</v>
      </c>
      <c r="M145" s="19" t="s">
        <v>380</v>
      </c>
      <c r="N145" s="42">
        <f t="shared" si="16"/>
        <v>66.599999999999994</v>
      </c>
      <c r="O145" s="42">
        <f t="shared" si="17"/>
        <v>13.319999999999999</v>
      </c>
      <c r="P145" s="28">
        <v>30</v>
      </c>
      <c r="Q145" s="29">
        <v>0</v>
      </c>
      <c r="R145" s="29">
        <v>25</v>
      </c>
      <c r="S145" s="29">
        <v>6</v>
      </c>
      <c r="T145" s="30" t="s">
        <v>169</v>
      </c>
      <c r="U145" s="46">
        <f t="shared" si="18"/>
        <v>22.932000000000002</v>
      </c>
      <c r="V145" s="46">
        <f t="shared" si="19"/>
        <v>30</v>
      </c>
      <c r="W145" s="29">
        <v>0</v>
      </c>
      <c r="X145" s="31">
        <v>5.4285714285714288</v>
      </c>
      <c r="Y145" s="29">
        <v>5</v>
      </c>
      <c r="Z145" s="32">
        <f t="shared" si="20"/>
        <v>60.831904761904767</v>
      </c>
    </row>
    <row r="146" spans="1:26" ht="34.5">
      <c r="A146" s="19">
        <v>144</v>
      </c>
      <c r="B146" s="19">
        <v>164340</v>
      </c>
      <c r="C146" s="19">
        <v>1222190271</v>
      </c>
      <c r="D146" s="20" t="s">
        <v>222</v>
      </c>
      <c r="E146" s="27" t="s">
        <v>223</v>
      </c>
      <c r="F146" s="20" t="s">
        <v>224</v>
      </c>
      <c r="G146" s="20" t="s">
        <v>52</v>
      </c>
      <c r="H146" s="19" t="s">
        <v>869</v>
      </c>
      <c r="I146" s="19" t="s">
        <v>378</v>
      </c>
      <c r="J146" s="42">
        <f t="shared" si="14"/>
        <v>82.827586206896555</v>
      </c>
      <c r="K146" s="44">
        <f t="shared" si="15"/>
        <v>8.2827586206896555</v>
      </c>
      <c r="L146" s="19" t="s">
        <v>924</v>
      </c>
      <c r="M146" s="19" t="s">
        <v>398</v>
      </c>
      <c r="N146" s="42">
        <f t="shared" si="16"/>
        <v>80.75</v>
      </c>
      <c r="O146" s="42">
        <f t="shared" si="17"/>
        <v>16.149999999999999</v>
      </c>
      <c r="P146" s="28">
        <v>30</v>
      </c>
      <c r="Q146" s="29">
        <v>35</v>
      </c>
      <c r="R146" s="29">
        <v>0</v>
      </c>
      <c r="S146" s="29"/>
      <c r="T146" s="30">
        <v>0</v>
      </c>
      <c r="U146" s="46">
        <f t="shared" si="18"/>
        <v>0</v>
      </c>
      <c r="V146" s="46">
        <f t="shared" si="19"/>
        <v>35</v>
      </c>
      <c r="W146" s="29">
        <v>0</v>
      </c>
      <c r="X146" s="31" t="s">
        <v>393</v>
      </c>
      <c r="Y146" s="29">
        <v>0</v>
      </c>
      <c r="Z146" s="32" t="e">
        <f t="shared" si="20"/>
        <v>#VALUE!</v>
      </c>
    </row>
    <row r="147" spans="1:26" ht="34.5">
      <c r="A147" s="19">
        <v>145</v>
      </c>
      <c r="B147" s="33">
        <v>162681</v>
      </c>
      <c r="C147" s="33">
        <v>1222190272</v>
      </c>
      <c r="D147" s="34" t="s">
        <v>925</v>
      </c>
      <c r="E147" s="35" t="s">
        <v>926</v>
      </c>
      <c r="F147" s="34" t="s">
        <v>927</v>
      </c>
      <c r="G147" s="34" t="s">
        <v>90</v>
      </c>
      <c r="H147" s="33" t="s">
        <v>928</v>
      </c>
      <c r="I147" s="33" t="s">
        <v>378</v>
      </c>
      <c r="J147" s="42">
        <f t="shared" si="14"/>
        <v>75.65517241379311</v>
      </c>
      <c r="K147" s="44">
        <f t="shared" si="15"/>
        <v>7.565517241379311</v>
      </c>
      <c r="L147" s="33" t="s">
        <v>929</v>
      </c>
      <c r="M147" s="33" t="s">
        <v>380</v>
      </c>
      <c r="N147" s="42">
        <f t="shared" si="16"/>
        <v>76.849999999999994</v>
      </c>
      <c r="O147" s="42">
        <f t="shared" si="17"/>
        <v>15.37</v>
      </c>
      <c r="P147" s="36">
        <v>30</v>
      </c>
      <c r="Q147" s="37">
        <v>35</v>
      </c>
      <c r="R147" s="37">
        <v>0</v>
      </c>
      <c r="S147" s="37"/>
      <c r="T147" s="30" t="s">
        <v>604</v>
      </c>
      <c r="U147" s="46">
        <f t="shared" si="18"/>
        <v>32</v>
      </c>
      <c r="V147" s="46">
        <f t="shared" si="19"/>
        <v>35</v>
      </c>
      <c r="W147" s="37">
        <v>0</v>
      </c>
      <c r="X147" s="38">
        <v>5.1428571428571432</v>
      </c>
      <c r="Y147" s="37">
        <v>0</v>
      </c>
      <c r="Z147" s="32">
        <f t="shared" si="20"/>
        <v>63.078374384236454</v>
      </c>
    </row>
    <row r="148" spans="1:26" ht="23.25">
      <c r="A148" s="19">
        <v>146</v>
      </c>
      <c r="B148" s="19">
        <v>162760</v>
      </c>
      <c r="C148" s="19">
        <v>1222190274</v>
      </c>
      <c r="D148" s="20" t="s">
        <v>930</v>
      </c>
      <c r="E148" s="27" t="s">
        <v>931</v>
      </c>
      <c r="F148" s="20" t="s">
        <v>932</v>
      </c>
      <c r="G148" s="20" t="s">
        <v>140</v>
      </c>
      <c r="H148" s="19" t="s">
        <v>933</v>
      </c>
      <c r="I148" s="19" t="s">
        <v>371</v>
      </c>
      <c r="J148" s="42">
        <f t="shared" si="14"/>
        <v>67.86666666666666</v>
      </c>
      <c r="K148" s="44">
        <f t="shared" si="15"/>
        <v>6.7866666666666662</v>
      </c>
      <c r="L148" s="19" t="s">
        <v>934</v>
      </c>
      <c r="M148" s="19" t="s">
        <v>380</v>
      </c>
      <c r="N148" s="42">
        <f t="shared" si="16"/>
        <v>66.099999999999994</v>
      </c>
      <c r="O148" s="42">
        <f t="shared" si="17"/>
        <v>13.219999999999999</v>
      </c>
      <c r="P148" s="28">
        <v>0</v>
      </c>
      <c r="Q148" s="29">
        <v>0</v>
      </c>
      <c r="R148" s="29">
        <v>25</v>
      </c>
      <c r="S148" s="29"/>
      <c r="T148" s="30" t="s">
        <v>48</v>
      </c>
      <c r="U148" s="46">
        <f t="shared" si="18"/>
        <v>20.268000000000001</v>
      </c>
      <c r="V148" s="46">
        <f t="shared" si="19"/>
        <v>25</v>
      </c>
      <c r="W148" s="29">
        <v>0</v>
      </c>
      <c r="X148" s="31" t="s">
        <v>393</v>
      </c>
      <c r="Y148" s="29">
        <v>5</v>
      </c>
      <c r="Z148" s="32" t="e">
        <f t="shared" si="20"/>
        <v>#VALUE!</v>
      </c>
    </row>
    <row r="149" spans="1:26" ht="23.25">
      <c r="A149" s="19">
        <v>147</v>
      </c>
      <c r="B149" s="19">
        <v>164149</v>
      </c>
      <c r="C149" s="19">
        <v>1222190276</v>
      </c>
      <c r="D149" s="20" t="s">
        <v>227</v>
      </c>
      <c r="E149" s="27" t="s">
        <v>228</v>
      </c>
      <c r="F149" s="20" t="s">
        <v>229</v>
      </c>
      <c r="G149" s="20" t="s">
        <v>23</v>
      </c>
      <c r="H149" s="19" t="s">
        <v>935</v>
      </c>
      <c r="I149" s="19" t="s">
        <v>398</v>
      </c>
      <c r="J149" s="42">
        <f t="shared" si="14"/>
        <v>59.333333333333336</v>
      </c>
      <c r="K149" s="44">
        <f t="shared" si="15"/>
        <v>5.9333333333333336</v>
      </c>
      <c r="L149" s="19" t="s">
        <v>936</v>
      </c>
      <c r="M149" s="19" t="s">
        <v>373</v>
      </c>
      <c r="N149" s="42">
        <f t="shared" si="16"/>
        <v>64.533333333333331</v>
      </c>
      <c r="O149" s="42">
        <f t="shared" si="17"/>
        <v>12.906666666666666</v>
      </c>
      <c r="P149" s="36">
        <v>0</v>
      </c>
      <c r="Q149" s="37">
        <v>0</v>
      </c>
      <c r="R149" s="37">
        <v>0</v>
      </c>
      <c r="S149" s="37"/>
      <c r="T149" s="30" t="s">
        <v>232</v>
      </c>
      <c r="U149" s="46">
        <f t="shared" si="18"/>
        <v>19.731999999999999</v>
      </c>
      <c r="V149" s="46">
        <f t="shared" si="19"/>
        <v>19.731999999999999</v>
      </c>
      <c r="W149" s="37">
        <v>0</v>
      </c>
      <c r="X149" s="38" t="s">
        <v>393</v>
      </c>
      <c r="Y149" s="37">
        <v>5</v>
      </c>
      <c r="Z149" s="32" t="e">
        <f t="shared" si="20"/>
        <v>#VALUE!</v>
      </c>
    </row>
    <row r="150" spans="1:26" ht="23.25">
      <c r="A150" s="19">
        <v>148</v>
      </c>
      <c r="B150" s="19">
        <v>159526</v>
      </c>
      <c r="C150" s="19">
        <v>1222190277</v>
      </c>
      <c r="D150" s="20" t="s">
        <v>233</v>
      </c>
      <c r="E150" s="27" t="s">
        <v>234</v>
      </c>
      <c r="F150" s="20" t="s">
        <v>235</v>
      </c>
      <c r="G150" s="20" t="s">
        <v>52</v>
      </c>
      <c r="H150" s="19" t="s">
        <v>937</v>
      </c>
      <c r="I150" s="19" t="s">
        <v>378</v>
      </c>
      <c r="J150" s="42">
        <f t="shared" si="14"/>
        <v>72.758620689655174</v>
      </c>
      <c r="K150" s="44">
        <f t="shared" si="15"/>
        <v>7.2758620689655178</v>
      </c>
      <c r="L150" s="19" t="s">
        <v>861</v>
      </c>
      <c r="M150" s="19" t="s">
        <v>380</v>
      </c>
      <c r="N150" s="42">
        <f t="shared" si="16"/>
        <v>89.4</v>
      </c>
      <c r="O150" s="42">
        <f t="shared" si="17"/>
        <v>17.880000000000003</v>
      </c>
      <c r="P150" s="28"/>
      <c r="Q150" s="29"/>
      <c r="R150" s="29"/>
      <c r="S150" s="29"/>
      <c r="T150" s="30" t="s">
        <v>54</v>
      </c>
      <c r="U150" s="46">
        <f t="shared" si="18"/>
        <v>22.400000000000002</v>
      </c>
      <c r="V150" s="46">
        <f t="shared" si="19"/>
        <v>22.400000000000002</v>
      </c>
      <c r="W150" s="29"/>
      <c r="X150" s="31">
        <v>8.4285714285714288</v>
      </c>
      <c r="Y150" s="29">
        <v>0</v>
      </c>
      <c r="Z150" s="32">
        <f t="shared" si="20"/>
        <v>55.984433497536948</v>
      </c>
    </row>
    <row r="151" spans="1:26" ht="23.25">
      <c r="A151" s="19">
        <v>149</v>
      </c>
      <c r="B151" s="19">
        <v>160978</v>
      </c>
      <c r="C151" s="19">
        <v>1222190278</v>
      </c>
      <c r="D151" s="20" t="s">
        <v>233</v>
      </c>
      <c r="E151" s="27" t="s">
        <v>236</v>
      </c>
      <c r="F151" s="20" t="s">
        <v>237</v>
      </c>
      <c r="G151" s="20" t="s">
        <v>23</v>
      </c>
      <c r="H151" s="19" t="s">
        <v>938</v>
      </c>
      <c r="I151" s="19" t="s">
        <v>371</v>
      </c>
      <c r="J151" s="42">
        <f t="shared" si="14"/>
        <v>65.8</v>
      </c>
      <c r="K151" s="44">
        <f t="shared" si="15"/>
        <v>6.58</v>
      </c>
      <c r="L151" s="19" t="s">
        <v>939</v>
      </c>
      <c r="M151" s="19" t="s">
        <v>385</v>
      </c>
      <c r="N151" s="42">
        <f t="shared" si="16"/>
        <v>60.730769230769234</v>
      </c>
      <c r="O151" s="42">
        <f t="shared" si="17"/>
        <v>12.146153846153847</v>
      </c>
      <c r="P151" s="28"/>
      <c r="Q151" s="29"/>
      <c r="R151" s="29"/>
      <c r="S151" s="29"/>
      <c r="T151" s="30" t="s">
        <v>59</v>
      </c>
      <c r="U151" s="46">
        <f t="shared" si="18"/>
        <v>20.8</v>
      </c>
      <c r="V151" s="46">
        <f t="shared" si="19"/>
        <v>20.8</v>
      </c>
      <c r="W151" s="29"/>
      <c r="X151" s="31">
        <v>4.8571428571428568</v>
      </c>
      <c r="Y151" s="29">
        <v>0</v>
      </c>
      <c r="Z151" s="32">
        <f t="shared" si="20"/>
        <v>44.383296703296708</v>
      </c>
    </row>
    <row r="152" spans="1:26" ht="57">
      <c r="A152" s="19">
        <v>150</v>
      </c>
      <c r="B152" s="33">
        <v>161786</v>
      </c>
      <c r="C152" s="33">
        <v>1222190279</v>
      </c>
      <c r="D152" s="34" t="s">
        <v>240</v>
      </c>
      <c r="E152" s="35" t="s">
        <v>241</v>
      </c>
      <c r="F152" s="34" t="s">
        <v>242</v>
      </c>
      <c r="G152" s="34" t="s">
        <v>52</v>
      </c>
      <c r="H152" s="33" t="s">
        <v>940</v>
      </c>
      <c r="I152" s="33" t="s">
        <v>371</v>
      </c>
      <c r="J152" s="42">
        <f t="shared" si="14"/>
        <v>80.766666666666666</v>
      </c>
      <c r="K152" s="44">
        <f t="shared" si="15"/>
        <v>8.0766666666666662</v>
      </c>
      <c r="L152" s="33" t="s">
        <v>412</v>
      </c>
      <c r="M152" s="33" t="s">
        <v>380</v>
      </c>
      <c r="N152" s="42">
        <f t="shared" si="16"/>
        <v>76.650000000000006</v>
      </c>
      <c r="O152" s="42">
        <f t="shared" si="17"/>
        <v>15.330000000000002</v>
      </c>
      <c r="P152" s="36">
        <v>0</v>
      </c>
      <c r="Q152" s="37">
        <v>0</v>
      </c>
      <c r="R152" s="37">
        <v>0</v>
      </c>
      <c r="S152" s="37"/>
      <c r="T152" s="30" t="s">
        <v>48</v>
      </c>
      <c r="U152" s="46">
        <f t="shared" si="18"/>
        <v>20.268000000000001</v>
      </c>
      <c r="V152" s="46">
        <f t="shared" si="19"/>
        <v>20.268000000000001</v>
      </c>
      <c r="W152" s="37">
        <v>0</v>
      </c>
      <c r="X152" s="38" t="s">
        <v>393</v>
      </c>
      <c r="Y152" s="37">
        <v>5</v>
      </c>
      <c r="Z152" s="32" t="e">
        <f t="shared" si="20"/>
        <v>#VALUE!</v>
      </c>
    </row>
    <row r="153" spans="1:26" ht="23.25">
      <c r="A153" s="19">
        <v>151</v>
      </c>
      <c r="B153" s="33">
        <v>160688</v>
      </c>
      <c r="C153" s="33">
        <v>1222190280</v>
      </c>
      <c r="D153" s="34" t="s">
        <v>941</v>
      </c>
      <c r="E153" s="35" t="s">
        <v>942</v>
      </c>
      <c r="F153" s="34" t="s">
        <v>129</v>
      </c>
      <c r="G153" s="34" t="s">
        <v>52</v>
      </c>
      <c r="H153" s="33" t="s">
        <v>943</v>
      </c>
      <c r="I153" s="33" t="s">
        <v>378</v>
      </c>
      <c r="J153" s="42">
        <f t="shared" si="14"/>
        <v>72.896551724137936</v>
      </c>
      <c r="K153" s="44">
        <f t="shared" si="15"/>
        <v>7.2896551724137932</v>
      </c>
      <c r="L153" s="33" t="s">
        <v>754</v>
      </c>
      <c r="M153" s="33" t="s">
        <v>398</v>
      </c>
      <c r="N153" s="42">
        <f t="shared" si="16"/>
        <v>72.75</v>
      </c>
      <c r="O153" s="42">
        <f t="shared" si="17"/>
        <v>14.55</v>
      </c>
      <c r="P153" s="36">
        <v>0</v>
      </c>
      <c r="Q153" s="37">
        <v>35</v>
      </c>
      <c r="R153" s="37">
        <v>0</v>
      </c>
      <c r="S153" s="37"/>
      <c r="T153" s="30">
        <v>0</v>
      </c>
      <c r="U153" s="46">
        <f t="shared" si="18"/>
        <v>0</v>
      </c>
      <c r="V153" s="46">
        <f t="shared" si="19"/>
        <v>35</v>
      </c>
      <c r="W153" s="37">
        <v>0</v>
      </c>
      <c r="X153" s="38" t="s">
        <v>393</v>
      </c>
      <c r="Y153" s="37">
        <v>0</v>
      </c>
      <c r="Z153" s="32" t="e">
        <f t="shared" si="20"/>
        <v>#VALUE!</v>
      </c>
    </row>
    <row r="154" spans="1:26" ht="34.5">
      <c r="A154" s="19">
        <v>152</v>
      </c>
      <c r="B154" s="33">
        <v>160830</v>
      </c>
      <c r="C154" s="33">
        <v>1222190281</v>
      </c>
      <c r="D154" s="34" t="s">
        <v>944</v>
      </c>
      <c r="E154" s="35" t="s">
        <v>945</v>
      </c>
      <c r="F154" s="34" t="s">
        <v>946</v>
      </c>
      <c r="G154" s="34" t="s">
        <v>52</v>
      </c>
      <c r="H154" s="33"/>
      <c r="I154" s="33"/>
      <c r="J154" s="42" t="e">
        <f t="shared" si="14"/>
        <v>#DIV/0!</v>
      </c>
      <c r="K154" s="44" t="e">
        <f t="shared" si="15"/>
        <v>#DIV/0!</v>
      </c>
      <c r="L154" s="33"/>
      <c r="M154" s="33"/>
      <c r="N154" s="42" t="e">
        <f t="shared" si="16"/>
        <v>#DIV/0!</v>
      </c>
      <c r="O154" s="42" t="e">
        <f t="shared" si="17"/>
        <v>#DIV/0!</v>
      </c>
      <c r="P154" s="36">
        <v>30</v>
      </c>
      <c r="Q154" s="37">
        <v>0</v>
      </c>
      <c r="R154" s="37">
        <v>0</v>
      </c>
      <c r="S154" s="37"/>
      <c r="T154" s="30">
        <v>0</v>
      </c>
      <c r="U154" s="46">
        <f t="shared" si="18"/>
        <v>0</v>
      </c>
      <c r="V154" s="46">
        <f t="shared" si="19"/>
        <v>30</v>
      </c>
      <c r="W154" s="37">
        <v>0</v>
      </c>
      <c r="X154" s="38" t="s">
        <v>393</v>
      </c>
      <c r="Y154" s="37">
        <v>0</v>
      </c>
      <c r="Z154" s="32" t="e">
        <f t="shared" si="20"/>
        <v>#VALUE!</v>
      </c>
    </row>
    <row r="155" spans="1:26" ht="23.25">
      <c r="A155" s="19">
        <v>153</v>
      </c>
      <c r="B155" s="33">
        <v>164678</v>
      </c>
      <c r="C155" s="33">
        <v>1222190283</v>
      </c>
      <c r="D155" s="34" t="s">
        <v>947</v>
      </c>
      <c r="E155" s="35" t="s">
        <v>948</v>
      </c>
      <c r="F155" s="34" t="s">
        <v>949</v>
      </c>
      <c r="G155" s="34" t="s">
        <v>23</v>
      </c>
      <c r="H155" s="33" t="s">
        <v>579</v>
      </c>
      <c r="I155" s="33" t="s">
        <v>377</v>
      </c>
      <c r="J155" s="42">
        <f t="shared" si="14"/>
        <v>71.448275862068968</v>
      </c>
      <c r="K155" s="44">
        <f t="shared" si="15"/>
        <v>7.1448275862068966</v>
      </c>
      <c r="L155" s="33" t="s">
        <v>950</v>
      </c>
      <c r="M155" s="33" t="s">
        <v>405</v>
      </c>
      <c r="N155" s="42">
        <f t="shared" si="16"/>
        <v>55.3125</v>
      </c>
      <c r="O155" s="42">
        <f t="shared" si="17"/>
        <v>11.0625</v>
      </c>
      <c r="P155" s="36">
        <v>0</v>
      </c>
      <c r="Q155" s="37">
        <v>0</v>
      </c>
      <c r="R155" s="37">
        <v>25</v>
      </c>
      <c r="S155" s="37"/>
      <c r="T155" s="30">
        <v>0</v>
      </c>
      <c r="U155" s="46">
        <f t="shared" si="18"/>
        <v>0</v>
      </c>
      <c r="V155" s="46">
        <f t="shared" si="19"/>
        <v>25</v>
      </c>
      <c r="W155" s="37">
        <v>0</v>
      </c>
      <c r="X155" s="38" t="s">
        <v>393</v>
      </c>
      <c r="Y155" s="37">
        <v>5</v>
      </c>
      <c r="Z155" s="32" t="e">
        <f t="shared" si="20"/>
        <v>#VALUE!</v>
      </c>
    </row>
    <row r="156" spans="1:26" ht="23.25">
      <c r="A156" s="19">
        <v>154</v>
      </c>
      <c r="B156" s="33">
        <v>163095</v>
      </c>
      <c r="C156" s="33">
        <v>1222190284</v>
      </c>
      <c r="D156" s="34" t="s">
        <v>951</v>
      </c>
      <c r="E156" s="35" t="s">
        <v>952</v>
      </c>
      <c r="F156" s="34" t="s">
        <v>296</v>
      </c>
      <c r="G156" s="34" t="s">
        <v>23</v>
      </c>
      <c r="H156" s="33" t="s">
        <v>953</v>
      </c>
      <c r="I156" s="33" t="s">
        <v>378</v>
      </c>
      <c r="J156" s="42">
        <f t="shared" si="14"/>
        <v>67.758620689655174</v>
      </c>
      <c r="K156" s="44">
        <f t="shared" si="15"/>
        <v>6.7758620689655178</v>
      </c>
      <c r="L156" s="33" t="s">
        <v>386</v>
      </c>
      <c r="M156" s="33" t="s">
        <v>386</v>
      </c>
      <c r="N156" s="42" t="e">
        <f t="shared" si="16"/>
        <v>#VALUE!</v>
      </c>
      <c r="O156" s="42" t="e">
        <f t="shared" si="17"/>
        <v>#VALUE!</v>
      </c>
      <c r="P156" s="36">
        <v>0</v>
      </c>
      <c r="Q156" s="37">
        <v>35</v>
      </c>
      <c r="R156" s="37">
        <v>0</v>
      </c>
      <c r="S156" s="37"/>
      <c r="T156" s="30">
        <v>0</v>
      </c>
      <c r="U156" s="46">
        <f t="shared" si="18"/>
        <v>0</v>
      </c>
      <c r="V156" s="46">
        <f t="shared" si="19"/>
        <v>35</v>
      </c>
      <c r="W156" s="37">
        <v>0</v>
      </c>
      <c r="X156" s="38">
        <v>8</v>
      </c>
      <c r="Y156" s="37">
        <v>0</v>
      </c>
      <c r="Z156" s="32" t="e">
        <f t="shared" si="20"/>
        <v>#VALUE!</v>
      </c>
    </row>
    <row r="157" spans="1:26" ht="23.25">
      <c r="A157" s="19">
        <v>155</v>
      </c>
      <c r="B157" s="33">
        <v>160357</v>
      </c>
      <c r="C157" s="33">
        <v>1222190285</v>
      </c>
      <c r="D157" s="34" t="s">
        <v>243</v>
      </c>
      <c r="E157" s="35" t="s">
        <v>244</v>
      </c>
      <c r="F157" s="34" t="s">
        <v>120</v>
      </c>
      <c r="G157" s="34" t="s">
        <v>140</v>
      </c>
      <c r="H157" s="33" t="s">
        <v>954</v>
      </c>
      <c r="I157" s="33" t="s">
        <v>375</v>
      </c>
      <c r="J157" s="42">
        <f t="shared" si="14"/>
        <v>72.857142857142861</v>
      </c>
      <c r="K157" s="44">
        <f t="shared" si="15"/>
        <v>7.2857142857142865</v>
      </c>
      <c r="L157" s="33" t="s">
        <v>515</v>
      </c>
      <c r="M157" s="33" t="s">
        <v>373</v>
      </c>
      <c r="N157" s="42">
        <f t="shared" si="16"/>
        <v>68.222222222222229</v>
      </c>
      <c r="O157" s="42">
        <f t="shared" si="17"/>
        <v>13.644444444444446</v>
      </c>
      <c r="P157" s="36">
        <v>0</v>
      </c>
      <c r="Q157" s="37">
        <v>0</v>
      </c>
      <c r="R157" s="37">
        <v>0</v>
      </c>
      <c r="S157" s="37"/>
      <c r="T157" s="30" t="s">
        <v>160</v>
      </c>
      <c r="U157" s="46">
        <f t="shared" si="18"/>
        <v>21.332000000000001</v>
      </c>
      <c r="V157" s="46">
        <f t="shared" si="19"/>
        <v>21.332000000000001</v>
      </c>
      <c r="W157" s="37">
        <v>0</v>
      </c>
      <c r="X157" s="38" t="s">
        <v>393</v>
      </c>
      <c r="Y157" s="37">
        <v>5</v>
      </c>
      <c r="Z157" s="32" t="e">
        <f t="shared" si="20"/>
        <v>#VALUE!</v>
      </c>
    </row>
    <row r="158" spans="1:26" ht="23.25">
      <c r="A158" s="19">
        <v>156</v>
      </c>
      <c r="B158" s="33">
        <v>163640</v>
      </c>
      <c r="C158" s="33">
        <v>1222190286</v>
      </c>
      <c r="D158" s="34" t="s">
        <v>247</v>
      </c>
      <c r="E158" s="35" t="s">
        <v>248</v>
      </c>
      <c r="F158" s="34" t="s">
        <v>249</v>
      </c>
      <c r="G158" s="34" t="s">
        <v>28</v>
      </c>
      <c r="H158" s="33" t="s">
        <v>955</v>
      </c>
      <c r="I158" s="33" t="s">
        <v>378</v>
      </c>
      <c r="J158" s="42">
        <f t="shared" si="14"/>
        <v>73.827586206896555</v>
      </c>
      <c r="K158" s="44">
        <f t="shared" si="15"/>
        <v>7.3827586206896552</v>
      </c>
      <c r="L158" s="33" t="s">
        <v>956</v>
      </c>
      <c r="M158" s="33" t="s">
        <v>373</v>
      </c>
      <c r="N158" s="42">
        <f t="shared" si="16"/>
        <v>76.62222222222222</v>
      </c>
      <c r="O158" s="42">
        <f t="shared" si="17"/>
        <v>15.324444444444444</v>
      </c>
      <c r="P158" s="36">
        <v>0</v>
      </c>
      <c r="Q158" s="37">
        <v>0</v>
      </c>
      <c r="R158" s="37">
        <v>0</v>
      </c>
      <c r="S158" s="37"/>
      <c r="T158" s="30" t="s">
        <v>35</v>
      </c>
      <c r="U158" s="46">
        <f t="shared" si="18"/>
        <v>24.532</v>
      </c>
      <c r="V158" s="46">
        <f t="shared" si="19"/>
        <v>24.532</v>
      </c>
      <c r="W158" s="37">
        <v>0</v>
      </c>
      <c r="X158" s="38">
        <v>4.7142857142857144</v>
      </c>
      <c r="Y158" s="37">
        <v>5</v>
      </c>
      <c r="Z158" s="32">
        <f t="shared" si="20"/>
        <v>56.953488779419821</v>
      </c>
    </row>
    <row r="159" spans="1:26" ht="23.25">
      <c r="A159" s="19">
        <v>157</v>
      </c>
      <c r="B159" s="19">
        <v>162673</v>
      </c>
      <c r="C159" s="19">
        <v>1222190288</v>
      </c>
      <c r="D159" s="20" t="s">
        <v>252</v>
      </c>
      <c r="E159" s="27" t="s">
        <v>253</v>
      </c>
      <c r="F159" s="20" t="s">
        <v>254</v>
      </c>
      <c r="G159" s="20" t="s">
        <v>90</v>
      </c>
      <c r="H159" s="19" t="s">
        <v>957</v>
      </c>
      <c r="I159" s="19" t="s">
        <v>958</v>
      </c>
      <c r="J159" s="42">
        <f t="shared" si="14"/>
        <v>70.214285714285708</v>
      </c>
      <c r="K159" s="44">
        <f t="shared" si="15"/>
        <v>7.0214285714285705</v>
      </c>
      <c r="L159" s="19" t="s">
        <v>959</v>
      </c>
      <c r="M159" s="19" t="s">
        <v>405</v>
      </c>
      <c r="N159" s="42">
        <f t="shared" si="16"/>
        <v>55.9375</v>
      </c>
      <c r="O159" s="42">
        <f t="shared" si="17"/>
        <v>11.1875</v>
      </c>
      <c r="P159" s="28">
        <v>30</v>
      </c>
      <c r="Q159" s="29">
        <v>0</v>
      </c>
      <c r="R159" s="29">
        <v>0</v>
      </c>
      <c r="S159" s="29"/>
      <c r="T159" s="30">
        <v>0</v>
      </c>
      <c r="U159" s="46">
        <f t="shared" si="18"/>
        <v>0</v>
      </c>
      <c r="V159" s="46">
        <f t="shared" si="19"/>
        <v>30</v>
      </c>
      <c r="W159" s="29">
        <v>0</v>
      </c>
      <c r="X159" s="31" t="s">
        <v>393</v>
      </c>
      <c r="Y159" s="29">
        <v>0</v>
      </c>
      <c r="Z159" s="32" t="e">
        <f t="shared" si="20"/>
        <v>#VALUE!</v>
      </c>
    </row>
    <row r="160" spans="1:26" ht="23.25">
      <c r="A160" s="19">
        <v>158</v>
      </c>
      <c r="B160" s="33">
        <v>161930</v>
      </c>
      <c r="C160" s="33">
        <v>1222190290</v>
      </c>
      <c r="D160" s="34" t="s">
        <v>960</v>
      </c>
      <c r="E160" s="35" t="s">
        <v>961</v>
      </c>
      <c r="F160" s="34" t="s">
        <v>272</v>
      </c>
      <c r="G160" s="34" t="s">
        <v>28</v>
      </c>
      <c r="H160" s="33" t="s">
        <v>962</v>
      </c>
      <c r="I160" s="33" t="s">
        <v>375</v>
      </c>
      <c r="J160" s="42">
        <f t="shared" si="14"/>
        <v>78.571428571428569</v>
      </c>
      <c r="K160" s="44">
        <f t="shared" si="15"/>
        <v>7.8571428571428568</v>
      </c>
      <c r="L160" s="33" t="s">
        <v>963</v>
      </c>
      <c r="M160" s="33" t="s">
        <v>380</v>
      </c>
      <c r="N160" s="42">
        <f t="shared" si="16"/>
        <v>84.4</v>
      </c>
      <c r="O160" s="42">
        <f t="shared" si="17"/>
        <v>16.880000000000003</v>
      </c>
      <c r="P160" s="36">
        <v>0</v>
      </c>
      <c r="Q160" s="37">
        <v>0</v>
      </c>
      <c r="R160" s="37">
        <v>0</v>
      </c>
      <c r="S160" s="37"/>
      <c r="T160" s="30" t="s">
        <v>151</v>
      </c>
      <c r="U160" s="46">
        <f t="shared" si="18"/>
        <v>27.200000000000003</v>
      </c>
      <c r="V160" s="46">
        <f t="shared" si="19"/>
        <v>27.200000000000003</v>
      </c>
      <c r="W160" s="37">
        <v>0</v>
      </c>
      <c r="X160" s="38">
        <v>5.5714285714285712</v>
      </c>
      <c r="Y160" s="37">
        <v>5</v>
      </c>
      <c r="Z160" s="32">
        <f t="shared" si="20"/>
        <v>62.508571428571429</v>
      </c>
    </row>
    <row r="161" spans="1:26" ht="34.5">
      <c r="A161" s="19">
        <v>159</v>
      </c>
      <c r="B161" s="33">
        <v>164803</v>
      </c>
      <c r="C161" s="33">
        <v>1222190291</v>
      </c>
      <c r="D161" s="34" t="s">
        <v>964</v>
      </c>
      <c r="E161" s="35" t="s">
        <v>965</v>
      </c>
      <c r="F161" s="34" t="s">
        <v>828</v>
      </c>
      <c r="G161" s="34" t="s">
        <v>52</v>
      </c>
      <c r="H161" s="33" t="s">
        <v>966</v>
      </c>
      <c r="I161" s="33" t="s">
        <v>371</v>
      </c>
      <c r="J161" s="42">
        <f t="shared" si="14"/>
        <v>92.833333333333329</v>
      </c>
      <c r="K161" s="44">
        <f t="shared" si="15"/>
        <v>9.2833333333333332</v>
      </c>
      <c r="L161" s="33">
        <v>79.73</v>
      </c>
      <c r="M161" s="33">
        <v>100</v>
      </c>
      <c r="N161" s="42">
        <f t="shared" si="16"/>
        <v>79.73</v>
      </c>
      <c r="O161" s="42">
        <f t="shared" si="17"/>
        <v>15.946000000000002</v>
      </c>
      <c r="P161" s="36">
        <v>30</v>
      </c>
      <c r="Q161" s="37">
        <v>35</v>
      </c>
      <c r="R161" s="37">
        <v>0</v>
      </c>
      <c r="S161" s="37"/>
      <c r="T161" s="30">
        <v>0</v>
      </c>
      <c r="U161" s="46">
        <f t="shared" si="18"/>
        <v>0</v>
      </c>
      <c r="V161" s="46">
        <f t="shared" si="19"/>
        <v>35</v>
      </c>
      <c r="W161" s="37">
        <v>0</v>
      </c>
      <c r="X161" s="38">
        <v>5.8571428571428568</v>
      </c>
      <c r="Y161" s="37">
        <v>0</v>
      </c>
      <c r="Z161" s="32">
        <f t="shared" si="20"/>
        <v>66.086476190476191</v>
      </c>
    </row>
    <row r="162" spans="1:26" ht="23.25">
      <c r="A162" s="19">
        <v>160</v>
      </c>
      <c r="B162" s="33">
        <v>162157</v>
      </c>
      <c r="C162" s="33">
        <v>1222190297</v>
      </c>
      <c r="D162" s="34" t="s">
        <v>968</v>
      </c>
      <c r="E162" s="35" t="s">
        <v>969</v>
      </c>
      <c r="F162" s="34" t="s">
        <v>970</v>
      </c>
      <c r="G162" s="34" t="s">
        <v>52</v>
      </c>
      <c r="H162" s="33" t="s">
        <v>971</v>
      </c>
      <c r="I162" s="33" t="s">
        <v>371</v>
      </c>
      <c r="J162" s="42">
        <f t="shared" si="14"/>
        <v>73.766666666666666</v>
      </c>
      <c r="K162" s="44">
        <f t="shared" si="15"/>
        <v>7.3766666666666669</v>
      </c>
      <c r="L162" s="33" t="s">
        <v>972</v>
      </c>
      <c r="M162" s="33" t="s">
        <v>380</v>
      </c>
      <c r="N162" s="42">
        <f t="shared" si="16"/>
        <v>66.5</v>
      </c>
      <c r="O162" s="42">
        <f t="shared" si="17"/>
        <v>13.3</v>
      </c>
      <c r="P162" s="36">
        <v>30</v>
      </c>
      <c r="Q162" s="37">
        <v>0</v>
      </c>
      <c r="R162" s="37">
        <v>0</v>
      </c>
      <c r="S162" s="37"/>
      <c r="T162" s="30" t="s">
        <v>132</v>
      </c>
      <c r="U162" s="46">
        <f t="shared" si="18"/>
        <v>26.668000000000003</v>
      </c>
      <c r="V162" s="46">
        <f t="shared" si="19"/>
        <v>30</v>
      </c>
      <c r="W162" s="37">
        <v>0</v>
      </c>
      <c r="X162" s="38">
        <v>6.2857142857142856</v>
      </c>
      <c r="Y162" s="37">
        <v>5</v>
      </c>
      <c r="Z162" s="32">
        <f t="shared" si="20"/>
        <v>61.962380952380954</v>
      </c>
    </row>
    <row r="163" spans="1:26" ht="23.25">
      <c r="A163" s="19">
        <v>161</v>
      </c>
      <c r="B163" s="33">
        <v>159913</v>
      </c>
      <c r="C163" s="33">
        <v>1222190298</v>
      </c>
      <c r="D163" s="34" t="s">
        <v>260</v>
      </c>
      <c r="E163" s="35" t="s">
        <v>261</v>
      </c>
      <c r="F163" s="34" t="s">
        <v>262</v>
      </c>
      <c r="G163" s="34" t="s">
        <v>90</v>
      </c>
      <c r="H163" s="33" t="s">
        <v>973</v>
      </c>
      <c r="I163" s="33" t="s">
        <v>385</v>
      </c>
      <c r="J163" s="42">
        <f t="shared" si="14"/>
        <v>71.884615384615387</v>
      </c>
      <c r="K163" s="44">
        <f t="shared" si="15"/>
        <v>7.1884615384615387</v>
      </c>
      <c r="L163" s="33" t="s">
        <v>974</v>
      </c>
      <c r="M163" s="33" t="s">
        <v>425</v>
      </c>
      <c r="N163" s="42">
        <f t="shared" si="16"/>
        <v>75.5</v>
      </c>
      <c r="O163" s="42">
        <f t="shared" si="17"/>
        <v>15.1</v>
      </c>
      <c r="P163" s="36">
        <v>30</v>
      </c>
      <c r="Q163" s="37">
        <v>35</v>
      </c>
      <c r="R163" s="37">
        <v>0</v>
      </c>
      <c r="S163" s="37"/>
      <c r="T163" s="30">
        <v>0</v>
      </c>
      <c r="U163" s="46">
        <f t="shared" si="18"/>
        <v>0</v>
      </c>
      <c r="V163" s="46">
        <f t="shared" si="19"/>
        <v>35</v>
      </c>
      <c r="W163" s="37">
        <v>0</v>
      </c>
      <c r="X163" s="38">
        <v>5.7142857142857144</v>
      </c>
      <c r="Y163" s="37">
        <v>0</v>
      </c>
      <c r="Z163" s="32">
        <f t="shared" si="20"/>
        <v>63.002747252747255</v>
      </c>
    </row>
    <row r="164" spans="1:26" ht="23.25">
      <c r="A164" s="19">
        <v>162</v>
      </c>
      <c r="B164" s="33">
        <v>160976</v>
      </c>
      <c r="C164" s="33">
        <v>1222190299</v>
      </c>
      <c r="D164" s="34" t="s">
        <v>975</v>
      </c>
      <c r="E164" s="35" t="s">
        <v>976</v>
      </c>
      <c r="F164" s="34" t="s">
        <v>764</v>
      </c>
      <c r="G164" s="34" t="s">
        <v>140</v>
      </c>
      <c r="H164" s="33" t="s">
        <v>883</v>
      </c>
      <c r="I164" s="33" t="s">
        <v>378</v>
      </c>
      <c r="J164" s="42">
        <f t="shared" si="14"/>
        <v>65.793103448275858</v>
      </c>
      <c r="K164" s="44">
        <f t="shared" si="15"/>
        <v>6.5793103448275856</v>
      </c>
      <c r="L164" s="33" t="s">
        <v>977</v>
      </c>
      <c r="M164" s="33" t="s">
        <v>398</v>
      </c>
      <c r="N164" s="42">
        <f t="shared" si="16"/>
        <v>73.041666666666671</v>
      </c>
      <c r="O164" s="42">
        <f t="shared" si="17"/>
        <v>14.608333333333334</v>
      </c>
      <c r="P164" s="36"/>
      <c r="Q164" s="37"/>
      <c r="R164" s="37"/>
      <c r="S164" s="37"/>
      <c r="T164" s="30" t="s">
        <v>82</v>
      </c>
      <c r="U164" s="46">
        <f t="shared" si="18"/>
        <v>24</v>
      </c>
      <c r="V164" s="46">
        <f t="shared" si="19"/>
        <v>24</v>
      </c>
      <c r="W164" s="37"/>
      <c r="X164" s="38">
        <v>5</v>
      </c>
      <c r="Y164" s="37">
        <v>0</v>
      </c>
      <c r="Z164" s="32">
        <f t="shared" si="20"/>
        <v>50.187643678160917</v>
      </c>
    </row>
    <row r="165" spans="1:26" ht="23.25">
      <c r="A165" s="19">
        <v>163</v>
      </c>
      <c r="B165" s="33">
        <v>161040</v>
      </c>
      <c r="C165" s="33">
        <v>1222190300</v>
      </c>
      <c r="D165" s="34" t="s">
        <v>264</v>
      </c>
      <c r="E165" s="35" t="s">
        <v>265</v>
      </c>
      <c r="F165" s="34" t="s">
        <v>266</v>
      </c>
      <c r="G165" s="34" t="s">
        <v>52</v>
      </c>
      <c r="H165" s="33" t="s">
        <v>978</v>
      </c>
      <c r="I165" s="33" t="s">
        <v>378</v>
      </c>
      <c r="J165" s="42">
        <f t="shared" si="14"/>
        <v>69.379310344827587</v>
      </c>
      <c r="K165" s="44">
        <f t="shared" si="15"/>
        <v>6.9379310344827587</v>
      </c>
      <c r="L165" s="33" t="s">
        <v>979</v>
      </c>
      <c r="M165" s="33" t="s">
        <v>380</v>
      </c>
      <c r="N165" s="42">
        <f t="shared" si="16"/>
        <v>65.900000000000006</v>
      </c>
      <c r="O165" s="42">
        <f t="shared" si="17"/>
        <v>13.180000000000001</v>
      </c>
      <c r="P165" s="36">
        <v>0</v>
      </c>
      <c r="Q165" s="37">
        <v>0</v>
      </c>
      <c r="R165" s="37">
        <v>0</v>
      </c>
      <c r="S165" s="37"/>
      <c r="T165" s="30" t="s">
        <v>269</v>
      </c>
      <c r="U165" s="46">
        <f t="shared" si="18"/>
        <v>33.6</v>
      </c>
      <c r="V165" s="46">
        <f t="shared" si="19"/>
        <v>33.6</v>
      </c>
      <c r="W165" s="37">
        <v>0</v>
      </c>
      <c r="X165" s="38">
        <v>8.8571428571428577</v>
      </c>
      <c r="Y165" s="37">
        <v>5</v>
      </c>
      <c r="Z165" s="32">
        <f t="shared" si="20"/>
        <v>67.575073891625607</v>
      </c>
    </row>
    <row r="166" spans="1:26" ht="34.5">
      <c r="A166" s="19">
        <v>164</v>
      </c>
      <c r="B166" s="33">
        <v>161896</v>
      </c>
      <c r="C166" s="33">
        <v>1222190302</v>
      </c>
      <c r="D166" s="34" t="s">
        <v>980</v>
      </c>
      <c r="E166" s="35" t="s">
        <v>981</v>
      </c>
      <c r="F166" s="34" t="s">
        <v>982</v>
      </c>
      <c r="G166" s="34" t="s">
        <v>23</v>
      </c>
      <c r="H166" s="33" t="s">
        <v>983</v>
      </c>
      <c r="I166" s="33" t="s">
        <v>378</v>
      </c>
      <c r="J166" s="42">
        <f t="shared" si="14"/>
        <v>66.65517241379311</v>
      </c>
      <c r="K166" s="44">
        <f t="shared" si="15"/>
        <v>6.6655172413793107</v>
      </c>
      <c r="L166" s="33" t="s">
        <v>984</v>
      </c>
      <c r="M166" s="33" t="s">
        <v>373</v>
      </c>
      <c r="N166" s="42">
        <f t="shared" si="16"/>
        <v>72.577777777777783</v>
      </c>
      <c r="O166" s="42">
        <f t="shared" si="17"/>
        <v>14.515555555555556</v>
      </c>
      <c r="P166" s="36">
        <v>30</v>
      </c>
      <c r="Q166" s="37">
        <v>35</v>
      </c>
      <c r="R166" s="37">
        <v>0</v>
      </c>
      <c r="S166" s="37"/>
      <c r="T166" s="30" t="s">
        <v>59</v>
      </c>
      <c r="U166" s="46">
        <f t="shared" si="18"/>
        <v>20.8</v>
      </c>
      <c r="V166" s="46">
        <f t="shared" si="19"/>
        <v>35</v>
      </c>
      <c r="W166" s="37">
        <v>0</v>
      </c>
      <c r="X166" s="38">
        <v>7.8571428571428568</v>
      </c>
      <c r="Y166" s="37">
        <v>5</v>
      </c>
      <c r="Z166" s="32">
        <f t="shared" si="20"/>
        <v>69.038215654077732</v>
      </c>
    </row>
    <row r="167" spans="1:26" ht="34.5">
      <c r="A167" s="19">
        <v>165</v>
      </c>
      <c r="B167" s="19">
        <v>159374</v>
      </c>
      <c r="C167" s="19">
        <v>1222190303</v>
      </c>
      <c r="D167" s="20" t="s">
        <v>985</v>
      </c>
      <c r="E167" s="27" t="s">
        <v>986</v>
      </c>
      <c r="F167" s="20" t="s">
        <v>987</v>
      </c>
      <c r="G167" s="20" t="s">
        <v>39</v>
      </c>
      <c r="H167" s="19" t="s">
        <v>432</v>
      </c>
      <c r="I167" s="19" t="s">
        <v>680</v>
      </c>
      <c r="J167" s="42">
        <f t="shared" si="14"/>
        <v>74.074074074074076</v>
      </c>
      <c r="K167" s="44">
        <f t="shared" si="15"/>
        <v>7.4074074074074074</v>
      </c>
      <c r="L167" s="19" t="s">
        <v>988</v>
      </c>
      <c r="M167" s="19" t="s">
        <v>432</v>
      </c>
      <c r="N167" s="42">
        <f t="shared" si="16"/>
        <v>68.3</v>
      </c>
      <c r="O167" s="42">
        <f t="shared" si="17"/>
        <v>13.66</v>
      </c>
      <c r="P167" s="28">
        <v>0</v>
      </c>
      <c r="Q167" s="29">
        <v>35</v>
      </c>
      <c r="R167" s="29">
        <v>0</v>
      </c>
      <c r="S167" s="29"/>
      <c r="T167" s="30">
        <v>0</v>
      </c>
      <c r="U167" s="46">
        <f t="shared" si="18"/>
        <v>0</v>
      </c>
      <c r="V167" s="46">
        <f t="shared" si="19"/>
        <v>35</v>
      </c>
      <c r="W167" s="29">
        <v>0</v>
      </c>
      <c r="X167" s="31" t="s">
        <v>393</v>
      </c>
      <c r="Y167" s="29">
        <v>0</v>
      </c>
      <c r="Z167" s="32" t="e">
        <f t="shared" si="20"/>
        <v>#VALUE!</v>
      </c>
    </row>
    <row r="168" spans="1:26" ht="34.5">
      <c r="A168" s="19">
        <v>166</v>
      </c>
      <c r="B168" s="33">
        <v>164411</v>
      </c>
      <c r="C168" s="33">
        <v>1222190304</v>
      </c>
      <c r="D168" s="34" t="s">
        <v>989</v>
      </c>
      <c r="E168" s="35" t="s">
        <v>990</v>
      </c>
      <c r="F168" s="34" t="s">
        <v>991</v>
      </c>
      <c r="G168" s="34" t="s">
        <v>52</v>
      </c>
      <c r="H168" s="33" t="s">
        <v>992</v>
      </c>
      <c r="I168" s="33" t="s">
        <v>375</v>
      </c>
      <c r="J168" s="42">
        <f t="shared" si="14"/>
        <v>74.285714285714292</v>
      </c>
      <c r="K168" s="44">
        <f t="shared" si="15"/>
        <v>7.4285714285714288</v>
      </c>
      <c r="L168" s="33" t="s">
        <v>993</v>
      </c>
      <c r="M168" s="33" t="s">
        <v>380</v>
      </c>
      <c r="N168" s="42">
        <f t="shared" si="16"/>
        <v>75.099999999999994</v>
      </c>
      <c r="O168" s="42">
        <f t="shared" si="17"/>
        <v>15.02</v>
      </c>
      <c r="P168" s="28">
        <v>0</v>
      </c>
      <c r="Q168" s="29">
        <v>0</v>
      </c>
      <c r="R168" s="29">
        <v>0</v>
      </c>
      <c r="S168" s="29"/>
      <c r="T168" s="30" t="s">
        <v>188</v>
      </c>
      <c r="U168" s="46">
        <f t="shared" si="18"/>
        <v>26.132000000000001</v>
      </c>
      <c r="V168" s="46">
        <f t="shared" si="19"/>
        <v>26.132000000000001</v>
      </c>
      <c r="W168" s="29">
        <v>0</v>
      </c>
      <c r="X168" s="31">
        <v>5.5714285714285712</v>
      </c>
      <c r="Y168" s="29">
        <v>5</v>
      </c>
      <c r="Z168" s="32">
        <f t="shared" si="20"/>
        <v>59.152000000000001</v>
      </c>
    </row>
    <row r="169" spans="1:26" ht="23.25">
      <c r="A169" s="19">
        <v>167</v>
      </c>
      <c r="B169" s="33">
        <v>162450</v>
      </c>
      <c r="C169" s="33">
        <v>1222190305</v>
      </c>
      <c r="D169" s="34" t="s">
        <v>270</v>
      </c>
      <c r="E169" s="35" t="s">
        <v>271</v>
      </c>
      <c r="F169" s="34" t="s">
        <v>272</v>
      </c>
      <c r="G169" s="34" t="s">
        <v>52</v>
      </c>
      <c r="H169" s="33" t="s">
        <v>994</v>
      </c>
      <c r="I169" s="33" t="s">
        <v>378</v>
      </c>
      <c r="J169" s="42">
        <f t="shared" si="14"/>
        <v>75.551724137931032</v>
      </c>
      <c r="K169" s="44">
        <f t="shared" si="15"/>
        <v>7.5551724137931036</v>
      </c>
      <c r="L169" s="33" t="s">
        <v>995</v>
      </c>
      <c r="M169" s="33" t="s">
        <v>380</v>
      </c>
      <c r="N169" s="42">
        <f t="shared" si="16"/>
        <v>67.349999999999994</v>
      </c>
      <c r="O169" s="42">
        <f t="shared" si="17"/>
        <v>13.469999999999999</v>
      </c>
      <c r="P169" s="36">
        <v>30</v>
      </c>
      <c r="Q169" s="37">
        <v>0</v>
      </c>
      <c r="R169" s="37">
        <v>0</v>
      </c>
      <c r="S169" s="37"/>
      <c r="T169" s="30">
        <v>0</v>
      </c>
      <c r="U169" s="46">
        <f t="shared" si="18"/>
        <v>0</v>
      </c>
      <c r="V169" s="46">
        <f t="shared" si="19"/>
        <v>30</v>
      </c>
      <c r="W169" s="37">
        <v>0</v>
      </c>
      <c r="X169" s="38" t="s">
        <v>393</v>
      </c>
      <c r="Y169" s="37">
        <v>5</v>
      </c>
      <c r="Z169" s="32" t="e">
        <f t="shared" si="20"/>
        <v>#VALUE!</v>
      </c>
    </row>
    <row r="170" spans="1:26" ht="23.25">
      <c r="A170" s="19">
        <v>168</v>
      </c>
      <c r="B170" s="19">
        <v>160276</v>
      </c>
      <c r="C170" s="19">
        <v>1222190307</v>
      </c>
      <c r="D170" s="20" t="s">
        <v>275</v>
      </c>
      <c r="E170" s="27" t="s">
        <v>276</v>
      </c>
      <c r="F170" s="20" t="s">
        <v>277</v>
      </c>
      <c r="G170" s="20" t="s">
        <v>52</v>
      </c>
      <c r="H170" s="19" t="s">
        <v>911</v>
      </c>
      <c r="I170" s="19" t="s">
        <v>398</v>
      </c>
      <c r="J170" s="42">
        <f t="shared" si="14"/>
        <v>61.458333333333336</v>
      </c>
      <c r="K170" s="44">
        <f t="shared" si="15"/>
        <v>6.1458333333333339</v>
      </c>
      <c r="L170" s="19" t="s">
        <v>996</v>
      </c>
      <c r="M170" s="19" t="s">
        <v>735</v>
      </c>
      <c r="N170" s="42">
        <f t="shared" si="16"/>
        <v>71.787234042553195</v>
      </c>
      <c r="O170" s="42">
        <f t="shared" si="17"/>
        <v>14.357446808510639</v>
      </c>
      <c r="P170" s="28">
        <v>0</v>
      </c>
      <c r="Q170" s="29">
        <v>0</v>
      </c>
      <c r="R170" s="29">
        <v>0</v>
      </c>
      <c r="S170" s="29">
        <v>6</v>
      </c>
      <c r="T170" s="30" t="s">
        <v>82</v>
      </c>
      <c r="U170" s="46">
        <f t="shared" si="18"/>
        <v>24</v>
      </c>
      <c r="V170" s="46">
        <f t="shared" si="19"/>
        <v>24</v>
      </c>
      <c r="W170" s="29">
        <v>0</v>
      </c>
      <c r="X170" s="31">
        <v>5.1428571428571432</v>
      </c>
      <c r="Y170" s="29">
        <v>0</v>
      </c>
      <c r="Z170" s="32">
        <f t="shared" si="20"/>
        <v>49.646137284701119</v>
      </c>
    </row>
    <row r="171" spans="1:26" ht="23.25">
      <c r="A171" s="19">
        <v>169</v>
      </c>
      <c r="B171" s="19">
        <v>161575</v>
      </c>
      <c r="C171" s="19">
        <v>1222190308</v>
      </c>
      <c r="D171" s="20" t="s">
        <v>997</v>
      </c>
      <c r="E171" s="27" t="s">
        <v>998</v>
      </c>
      <c r="F171" s="20" t="s">
        <v>700</v>
      </c>
      <c r="G171" s="20" t="s">
        <v>23</v>
      </c>
      <c r="H171" s="19" t="s">
        <v>577</v>
      </c>
      <c r="I171" s="19" t="s">
        <v>377</v>
      </c>
      <c r="J171" s="42">
        <f t="shared" si="14"/>
        <v>64.068965517241381</v>
      </c>
      <c r="K171" s="44">
        <f t="shared" si="15"/>
        <v>6.4068965517241381</v>
      </c>
      <c r="L171" s="19" t="s">
        <v>958</v>
      </c>
      <c r="M171" s="19" t="s">
        <v>380</v>
      </c>
      <c r="N171" s="42">
        <f t="shared" si="16"/>
        <v>70</v>
      </c>
      <c r="O171" s="42">
        <f t="shared" si="17"/>
        <v>14</v>
      </c>
      <c r="P171" s="28">
        <v>0</v>
      </c>
      <c r="Q171" s="29">
        <v>0</v>
      </c>
      <c r="R171" s="29">
        <v>0</v>
      </c>
      <c r="S171" s="29"/>
      <c r="T171" s="30" t="s">
        <v>312</v>
      </c>
      <c r="U171" s="46">
        <f t="shared" si="18"/>
        <v>18.132000000000001</v>
      </c>
      <c r="V171" s="46">
        <f t="shared" si="19"/>
        <v>18.132000000000001</v>
      </c>
      <c r="W171" s="29">
        <v>0</v>
      </c>
      <c r="X171" s="31" t="s">
        <v>393</v>
      </c>
      <c r="Y171" s="29">
        <v>5</v>
      </c>
      <c r="Z171" s="32" t="e">
        <f t="shared" si="20"/>
        <v>#VALUE!</v>
      </c>
    </row>
    <row r="172" spans="1:26" ht="23.25">
      <c r="A172" s="19">
        <v>170</v>
      </c>
      <c r="B172" s="33">
        <v>162649</v>
      </c>
      <c r="C172" s="33">
        <v>1222190309</v>
      </c>
      <c r="D172" s="34" t="s">
        <v>999</v>
      </c>
      <c r="E172" s="35" t="s">
        <v>1000</v>
      </c>
      <c r="F172" s="34" t="s">
        <v>655</v>
      </c>
      <c r="G172" s="34" t="s">
        <v>52</v>
      </c>
      <c r="H172" s="33" t="s">
        <v>1001</v>
      </c>
      <c r="I172" s="33" t="s">
        <v>378</v>
      </c>
      <c r="J172" s="42">
        <f t="shared" si="14"/>
        <v>70.448275862068968</v>
      </c>
      <c r="K172" s="44">
        <f t="shared" si="15"/>
        <v>7.044827586206897</v>
      </c>
      <c r="L172" s="33" t="s">
        <v>1002</v>
      </c>
      <c r="M172" s="33" t="s">
        <v>380</v>
      </c>
      <c r="N172" s="42">
        <f t="shared" si="16"/>
        <v>64.099999999999994</v>
      </c>
      <c r="O172" s="42">
        <f t="shared" si="17"/>
        <v>12.819999999999999</v>
      </c>
      <c r="P172" s="36">
        <v>0</v>
      </c>
      <c r="Q172" s="37">
        <v>35</v>
      </c>
      <c r="R172" s="37">
        <v>0</v>
      </c>
      <c r="S172" s="37"/>
      <c r="T172" s="30">
        <v>0</v>
      </c>
      <c r="U172" s="46">
        <f t="shared" si="18"/>
        <v>0</v>
      </c>
      <c r="V172" s="46">
        <f t="shared" si="19"/>
        <v>35</v>
      </c>
      <c r="W172" s="37">
        <v>0</v>
      </c>
      <c r="X172" s="38" t="s">
        <v>393</v>
      </c>
      <c r="Y172" s="37">
        <v>5</v>
      </c>
      <c r="Z172" s="32" t="e">
        <f t="shared" si="20"/>
        <v>#VALUE!</v>
      </c>
    </row>
    <row r="173" spans="1:26" ht="34.5">
      <c r="A173" s="19">
        <v>171</v>
      </c>
      <c r="B173" s="33">
        <v>175234</v>
      </c>
      <c r="C173" s="33">
        <v>1222190311</v>
      </c>
      <c r="D173" s="34" t="s">
        <v>1003</v>
      </c>
      <c r="E173" s="35" t="s">
        <v>1004</v>
      </c>
      <c r="F173" s="34" t="s">
        <v>1005</v>
      </c>
      <c r="G173" s="34" t="s">
        <v>52</v>
      </c>
      <c r="H173" s="33" t="s">
        <v>1006</v>
      </c>
      <c r="I173" s="33" t="s">
        <v>385</v>
      </c>
      <c r="J173" s="42">
        <f t="shared" si="14"/>
        <v>92.615384615384613</v>
      </c>
      <c r="K173" s="44">
        <f t="shared" si="15"/>
        <v>9.2615384615384606</v>
      </c>
      <c r="L173" s="33" t="s">
        <v>1007</v>
      </c>
      <c r="M173" s="33" t="s">
        <v>405</v>
      </c>
      <c r="N173" s="42">
        <f t="shared" si="16"/>
        <v>82.9375</v>
      </c>
      <c r="O173" s="42">
        <f t="shared" si="17"/>
        <v>16.587499999999999</v>
      </c>
      <c r="P173" s="36"/>
      <c r="Q173" s="37"/>
      <c r="R173" s="37"/>
      <c r="S173" s="37"/>
      <c r="T173" s="30" t="s">
        <v>197</v>
      </c>
      <c r="U173" s="46">
        <f t="shared" si="18"/>
        <v>28.8</v>
      </c>
      <c r="V173" s="46">
        <f t="shared" si="19"/>
        <v>28.8</v>
      </c>
      <c r="W173" s="37"/>
      <c r="X173" s="38" t="s">
        <v>393</v>
      </c>
      <c r="Y173" s="37">
        <v>0</v>
      </c>
      <c r="Z173" s="32" t="e">
        <f t="shared" si="20"/>
        <v>#VALUE!</v>
      </c>
    </row>
    <row r="174" spans="1:26" ht="23.25">
      <c r="A174" s="19">
        <v>172</v>
      </c>
      <c r="B174" s="19">
        <v>162834</v>
      </c>
      <c r="C174" s="19">
        <v>1222190313</v>
      </c>
      <c r="D174" s="20" t="s">
        <v>1008</v>
      </c>
      <c r="E174" s="27" t="s">
        <v>1009</v>
      </c>
      <c r="F174" s="20" t="s">
        <v>1010</v>
      </c>
      <c r="G174" s="20" t="s">
        <v>140</v>
      </c>
      <c r="H174" s="19" t="s">
        <v>1011</v>
      </c>
      <c r="I174" s="19" t="s">
        <v>425</v>
      </c>
      <c r="J174" s="42">
        <f t="shared" si="14"/>
        <v>57.166666666666664</v>
      </c>
      <c r="K174" s="44">
        <f t="shared" si="15"/>
        <v>5.7166666666666668</v>
      </c>
      <c r="L174" s="19" t="s">
        <v>1012</v>
      </c>
      <c r="M174" s="19" t="s">
        <v>1013</v>
      </c>
      <c r="N174" s="42">
        <f t="shared" si="16"/>
        <v>59.555555555555557</v>
      </c>
      <c r="O174" s="42">
        <f t="shared" si="17"/>
        <v>11.911111111111111</v>
      </c>
      <c r="P174" s="28">
        <v>30</v>
      </c>
      <c r="Q174" s="29">
        <v>0</v>
      </c>
      <c r="R174" s="29">
        <v>0</v>
      </c>
      <c r="S174" s="29"/>
      <c r="T174" s="30">
        <v>0</v>
      </c>
      <c r="U174" s="46">
        <f t="shared" si="18"/>
        <v>0</v>
      </c>
      <c r="V174" s="46">
        <f t="shared" si="19"/>
        <v>30</v>
      </c>
      <c r="W174" s="29">
        <v>0</v>
      </c>
      <c r="X174" s="31" t="s">
        <v>393</v>
      </c>
      <c r="Y174" s="29">
        <v>0</v>
      </c>
      <c r="Z174" s="32" t="e">
        <f t="shared" si="20"/>
        <v>#VALUE!</v>
      </c>
    </row>
    <row r="175" spans="1:26" ht="23.25">
      <c r="A175" s="19">
        <v>173</v>
      </c>
      <c r="B175" s="33">
        <v>163270</v>
      </c>
      <c r="C175" s="33">
        <v>1222190314</v>
      </c>
      <c r="D175" s="34" t="s">
        <v>1014</v>
      </c>
      <c r="E175" s="35" t="s">
        <v>1015</v>
      </c>
      <c r="F175" s="34" t="s">
        <v>1016</v>
      </c>
      <c r="G175" s="34" t="s">
        <v>52</v>
      </c>
      <c r="H175" s="33" t="s">
        <v>1017</v>
      </c>
      <c r="I175" s="33" t="s">
        <v>378</v>
      </c>
      <c r="J175" s="42">
        <f t="shared" si="14"/>
        <v>60.068965517241381</v>
      </c>
      <c r="K175" s="44">
        <f t="shared" si="15"/>
        <v>6.0068965517241377</v>
      </c>
      <c r="L175" s="33" t="s">
        <v>1018</v>
      </c>
      <c r="M175" s="33" t="s">
        <v>380</v>
      </c>
      <c r="N175" s="42">
        <f t="shared" si="16"/>
        <v>65.400000000000006</v>
      </c>
      <c r="O175" s="42">
        <f t="shared" si="17"/>
        <v>13.080000000000002</v>
      </c>
      <c r="P175" s="36">
        <v>30</v>
      </c>
      <c r="Q175" s="37">
        <v>35</v>
      </c>
      <c r="R175" s="37">
        <v>0</v>
      </c>
      <c r="S175" s="37"/>
      <c r="T175" s="30">
        <v>0</v>
      </c>
      <c r="U175" s="46">
        <f t="shared" si="18"/>
        <v>0</v>
      </c>
      <c r="V175" s="46">
        <f t="shared" si="19"/>
        <v>35</v>
      </c>
      <c r="W175" s="37">
        <v>0</v>
      </c>
      <c r="X175" s="38">
        <v>8.4285714285714288</v>
      </c>
      <c r="Y175" s="37">
        <v>5</v>
      </c>
      <c r="Z175" s="32">
        <f t="shared" si="20"/>
        <v>67.515467980295568</v>
      </c>
    </row>
    <row r="176" spans="1:26" ht="34.5">
      <c r="A176" s="19">
        <v>174</v>
      </c>
      <c r="B176" s="19">
        <v>159367</v>
      </c>
      <c r="C176" s="19">
        <v>1222190318</v>
      </c>
      <c r="D176" s="20" t="s">
        <v>1019</v>
      </c>
      <c r="E176" s="27" t="s">
        <v>1020</v>
      </c>
      <c r="F176" s="20" t="s">
        <v>1021</v>
      </c>
      <c r="G176" s="20" t="s">
        <v>52</v>
      </c>
      <c r="H176" s="19" t="s">
        <v>1022</v>
      </c>
      <c r="I176" s="19" t="s">
        <v>380</v>
      </c>
      <c r="J176" s="42">
        <f t="shared" si="14"/>
        <v>63.85</v>
      </c>
      <c r="K176" s="44">
        <f t="shared" si="15"/>
        <v>6.3849999999999998</v>
      </c>
      <c r="L176" s="19" t="s">
        <v>1023</v>
      </c>
      <c r="M176" s="19" t="s">
        <v>380</v>
      </c>
      <c r="N176" s="42">
        <f t="shared" si="16"/>
        <v>61.4</v>
      </c>
      <c r="O176" s="42">
        <f t="shared" si="17"/>
        <v>12.28</v>
      </c>
      <c r="P176" s="28">
        <v>0</v>
      </c>
      <c r="Q176" s="29">
        <v>0</v>
      </c>
      <c r="R176" s="29">
        <v>0</v>
      </c>
      <c r="S176" s="29"/>
      <c r="T176" s="30" t="s">
        <v>160</v>
      </c>
      <c r="U176" s="46">
        <f t="shared" si="18"/>
        <v>21.332000000000001</v>
      </c>
      <c r="V176" s="46">
        <f t="shared" si="19"/>
        <v>21.332000000000001</v>
      </c>
      <c r="W176" s="29">
        <v>0</v>
      </c>
      <c r="X176" s="38">
        <v>8.4285714285714288</v>
      </c>
      <c r="Y176" s="37">
        <v>5</v>
      </c>
      <c r="Z176" s="32">
        <f t="shared" si="20"/>
        <v>53.42557142857143</v>
      </c>
    </row>
    <row r="177" spans="1:26" ht="34.5">
      <c r="A177" s="19">
        <v>175</v>
      </c>
      <c r="B177" s="33">
        <v>160789</v>
      </c>
      <c r="C177" s="33">
        <v>1222190319</v>
      </c>
      <c r="D177" s="34" t="s">
        <v>1024</v>
      </c>
      <c r="E177" s="35" t="s">
        <v>1025</v>
      </c>
      <c r="F177" s="34" t="s">
        <v>1026</v>
      </c>
      <c r="G177" s="34" t="s">
        <v>52</v>
      </c>
      <c r="H177" s="33" t="s">
        <v>1027</v>
      </c>
      <c r="I177" s="33" t="s">
        <v>1028</v>
      </c>
      <c r="J177" s="42">
        <f t="shared" si="14"/>
        <v>65.666666666666671</v>
      </c>
      <c r="K177" s="44">
        <f t="shared" si="15"/>
        <v>6.5666666666666673</v>
      </c>
      <c r="L177" s="33" t="s">
        <v>1029</v>
      </c>
      <c r="M177" s="33" t="s">
        <v>405</v>
      </c>
      <c r="N177" s="42">
        <f t="shared" si="16"/>
        <v>63.875</v>
      </c>
      <c r="O177" s="42">
        <f t="shared" si="17"/>
        <v>12.775</v>
      </c>
      <c r="P177" s="36">
        <v>30</v>
      </c>
      <c r="Q177" s="37">
        <v>35</v>
      </c>
      <c r="R177" s="37">
        <v>25</v>
      </c>
      <c r="S177" s="37">
        <v>20</v>
      </c>
      <c r="T177" s="30">
        <v>0</v>
      </c>
      <c r="U177" s="46">
        <f t="shared" si="18"/>
        <v>0</v>
      </c>
      <c r="V177" s="46">
        <f t="shared" si="19"/>
        <v>35</v>
      </c>
      <c r="W177" s="37">
        <v>10</v>
      </c>
      <c r="X177" s="38" t="s">
        <v>393</v>
      </c>
      <c r="Y177" s="37">
        <v>5</v>
      </c>
      <c r="Z177" s="32" t="e">
        <f t="shared" si="20"/>
        <v>#VALUE!</v>
      </c>
    </row>
    <row r="178" spans="1:26" ht="23.25">
      <c r="A178" s="19">
        <v>176</v>
      </c>
      <c r="B178" s="19">
        <v>160591</v>
      </c>
      <c r="C178" s="19">
        <v>1222190320</v>
      </c>
      <c r="D178" s="20" t="s">
        <v>1030</v>
      </c>
      <c r="E178" s="27" t="s">
        <v>1031</v>
      </c>
      <c r="F178" s="20" t="s">
        <v>1032</v>
      </c>
      <c r="G178" s="20" t="s">
        <v>28</v>
      </c>
      <c r="H178" s="19" t="s">
        <v>1033</v>
      </c>
      <c r="I178" s="19" t="s">
        <v>378</v>
      </c>
      <c r="J178" s="42">
        <f t="shared" si="14"/>
        <v>83.448275862068968</v>
      </c>
      <c r="K178" s="44">
        <f t="shared" si="15"/>
        <v>8.3448275862068968</v>
      </c>
      <c r="L178" s="19" t="s">
        <v>1034</v>
      </c>
      <c r="M178" s="19" t="s">
        <v>373</v>
      </c>
      <c r="N178" s="42">
        <f t="shared" si="16"/>
        <v>81.599999999999994</v>
      </c>
      <c r="O178" s="42">
        <f t="shared" si="17"/>
        <v>16.32</v>
      </c>
      <c r="P178" s="28">
        <v>0</v>
      </c>
      <c r="Q178" s="29">
        <v>35</v>
      </c>
      <c r="R178" s="29">
        <v>0</v>
      </c>
      <c r="S178" s="29"/>
      <c r="T178" s="30">
        <v>0</v>
      </c>
      <c r="U178" s="46">
        <f t="shared" si="18"/>
        <v>0</v>
      </c>
      <c r="V178" s="46">
        <f t="shared" si="19"/>
        <v>35</v>
      </c>
      <c r="W178" s="29">
        <v>0</v>
      </c>
      <c r="X178" s="38">
        <v>5</v>
      </c>
      <c r="Y178" s="37">
        <v>5</v>
      </c>
      <c r="Z178" s="32">
        <f t="shared" si="20"/>
        <v>69.664827586206897</v>
      </c>
    </row>
    <row r="179" spans="1:26" ht="23.25">
      <c r="A179" s="19">
        <v>177</v>
      </c>
      <c r="B179" s="33">
        <v>164434</v>
      </c>
      <c r="C179" s="33">
        <v>1222190323</v>
      </c>
      <c r="D179" s="34" t="s">
        <v>1035</v>
      </c>
      <c r="E179" s="35" t="s">
        <v>1036</v>
      </c>
      <c r="F179" s="34" t="s">
        <v>1037</v>
      </c>
      <c r="G179" s="34" t="s">
        <v>52</v>
      </c>
      <c r="H179" s="33" t="s">
        <v>386</v>
      </c>
      <c r="I179" s="33" t="s">
        <v>386</v>
      </c>
      <c r="J179" s="42" t="e">
        <f t="shared" si="14"/>
        <v>#VALUE!</v>
      </c>
      <c r="K179" s="44" t="e">
        <f t="shared" si="15"/>
        <v>#VALUE!</v>
      </c>
      <c r="L179" s="33" t="s">
        <v>386</v>
      </c>
      <c r="M179" s="33" t="s">
        <v>386</v>
      </c>
      <c r="N179" s="42" t="e">
        <f t="shared" si="16"/>
        <v>#VALUE!</v>
      </c>
      <c r="O179" s="42" t="e">
        <f t="shared" si="17"/>
        <v>#VALUE!</v>
      </c>
      <c r="P179" s="36">
        <v>30</v>
      </c>
      <c r="Q179" s="37">
        <v>0</v>
      </c>
      <c r="R179" s="37">
        <v>0</v>
      </c>
      <c r="S179" s="37"/>
      <c r="T179" s="30">
        <v>0</v>
      </c>
      <c r="U179" s="46">
        <f t="shared" si="18"/>
        <v>0</v>
      </c>
      <c r="V179" s="46">
        <f t="shared" si="19"/>
        <v>30</v>
      </c>
      <c r="W179" s="37">
        <v>0</v>
      </c>
      <c r="X179" s="38" t="s">
        <v>393</v>
      </c>
      <c r="Y179" s="37">
        <v>5</v>
      </c>
      <c r="Z179" s="32" t="e">
        <f t="shared" si="20"/>
        <v>#VALUE!</v>
      </c>
    </row>
    <row r="180" spans="1:26" ht="34.5">
      <c r="A180" s="19">
        <v>178</v>
      </c>
      <c r="B180" s="19">
        <v>161935</v>
      </c>
      <c r="C180" s="19">
        <v>1222190324</v>
      </c>
      <c r="D180" s="20" t="s">
        <v>1038</v>
      </c>
      <c r="E180" s="27" t="s">
        <v>1039</v>
      </c>
      <c r="F180" s="20" t="s">
        <v>1040</v>
      </c>
      <c r="G180" s="20" t="s">
        <v>90</v>
      </c>
      <c r="H180" s="19" t="s">
        <v>1041</v>
      </c>
      <c r="I180" s="19" t="s">
        <v>425</v>
      </c>
      <c r="J180" s="42">
        <f t="shared" si="14"/>
        <v>72.25</v>
      </c>
      <c r="K180" s="44">
        <f t="shared" si="15"/>
        <v>7.2249999999999996</v>
      </c>
      <c r="L180" s="19" t="s">
        <v>1042</v>
      </c>
      <c r="M180" s="19" t="s">
        <v>380</v>
      </c>
      <c r="N180" s="42">
        <f t="shared" si="16"/>
        <v>64.95</v>
      </c>
      <c r="O180" s="42">
        <f t="shared" si="17"/>
        <v>12.99</v>
      </c>
      <c r="P180" s="36">
        <v>30</v>
      </c>
      <c r="Q180" s="29">
        <v>0</v>
      </c>
      <c r="R180" s="29">
        <v>5</v>
      </c>
      <c r="S180" s="29"/>
      <c r="T180" s="30">
        <v>0</v>
      </c>
      <c r="U180" s="46">
        <f t="shared" si="18"/>
        <v>0</v>
      </c>
      <c r="V180" s="46">
        <f t="shared" si="19"/>
        <v>30</v>
      </c>
      <c r="W180" s="29">
        <v>0</v>
      </c>
      <c r="X180" s="38" t="s">
        <v>393</v>
      </c>
      <c r="Y180" s="37">
        <v>5</v>
      </c>
      <c r="Z180" s="32" t="e">
        <f t="shared" si="20"/>
        <v>#VALUE!</v>
      </c>
    </row>
    <row r="181" spans="1:26" ht="23.25">
      <c r="A181" s="19">
        <v>179</v>
      </c>
      <c r="B181" s="33">
        <v>164254</v>
      </c>
      <c r="C181" s="33">
        <v>1222190325</v>
      </c>
      <c r="D181" s="34" t="s">
        <v>1043</v>
      </c>
      <c r="E181" s="35" t="s">
        <v>1044</v>
      </c>
      <c r="F181" s="34" t="s">
        <v>1045</v>
      </c>
      <c r="G181" s="34" t="s">
        <v>52</v>
      </c>
      <c r="H181" s="33" t="s">
        <v>1046</v>
      </c>
      <c r="I181" s="33" t="s">
        <v>375</v>
      </c>
      <c r="J181" s="42">
        <f t="shared" si="14"/>
        <v>72.698412698412696</v>
      </c>
      <c r="K181" s="44">
        <f t="shared" si="15"/>
        <v>7.2698412698412698</v>
      </c>
      <c r="L181" s="33" t="s">
        <v>623</v>
      </c>
      <c r="M181" s="33" t="s">
        <v>380</v>
      </c>
      <c r="N181" s="42">
        <f t="shared" si="16"/>
        <v>69.400000000000006</v>
      </c>
      <c r="O181" s="42">
        <f t="shared" si="17"/>
        <v>13.88</v>
      </c>
      <c r="P181" s="36">
        <v>30</v>
      </c>
      <c r="Q181" s="37">
        <v>35</v>
      </c>
      <c r="R181" s="37">
        <v>25</v>
      </c>
      <c r="S181" s="37">
        <v>20</v>
      </c>
      <c r="T181" s="30" t="s">
        <v>169</v>
      </c>
      <c r="U181" s="46">
        <f t="shared" si="18"/>
        <v>22.932000000000002</v>
      </c>
      <c r="V181" s="46">
        <f t="shared" si="19"/>
        <v>35</v>
      </c>
      <c r="W181" s="37">
        <v>10</v>
      </c>
      <c r="X181" s="38">
        <v>8.5714285714285712</v>
      </c>
      <c r="Y181" s="37">
        <v>5</v>
      </c>
      <c r="Z181" s="32">
        <f t="shared" si="20"/>
        <v>79.72126984126983</v>
      </c>
    </row>
    <row r="182" spans="1:26" ht="23.25">
      <c r="A182" s="19">
        <v>180</v>
      </c>
      <c r="B182" s="19">
        <v>163754</v>
      </c>
      <c r="C182" s="19">
        <v>1222190327</v>
      </c>
      <c r="D182" s="20" t="s">
        <v>1047</v>
      </c>
      <c r="E182" s="27" t="s">
        <v>1048</v>
      </c>
      <c r="F182" s="20" t="s">
        <v>1049</v>
      </c>
      <c r="G182" s="20" t="s">
        <v>52</v>
      </c>
      <c r="H182" s="19" t="s">
        <v>1050</v>
      </c>
      <c r="I182" s="19" t="s">
        <v>378</v>
      </c>
      <c r="J182" s="42">
        <f t="shared" si="14"/>
        <v>76.551724137931032</v>
      </c>
      <c r="K182" s="44">
        <f t="shared" si="15"/>
        <v>7.6551724137931032</v>
      </c>
      <c r="L182" s="19" t="s">
        <v>1051</v>
      </c>
      <c r="M182" s="19" t="s">
        <v>793</v>
      </c>
      <c r="N182" s="42">
        <f t="shared" si="16"/>
        <v>82.5625</v>
      </c>
      <c r="O182" s="42">
        <f t="shared" si="17"/>
        <v>16.512499999999999</v>
      </c>
      <c r="P182" s="28">
        <v>30</v>
      </c>
      <c r="Q182" s="29">
        <v>35</v>
      </c>
      <c r="R182" s="29">
        <v>0</v>
      </c>
      <c r="S182" s="29"/>
      <c r="T182" s="30">
        <v>0</v>
      </c>
      <c r="U182" s="46">
        <f t="shared" si="18"/>
        <v>0</v>
      </c>
      <c r="V182" s="46">
        <f t="shared" si="19"/>
        <v>35</v>
      </c>
      <c r="W182" s="29">
        <v>0</v>
      </c>
      <c r="X182" s="31">
        <v>6.2857142857142856</v>
      </c>
      <c r="Y182" s="29">
        <v>0</v>
      </c>
      <c r="Z182" s="32">
        <f t="shared" si="20"/>
        <v>65.453386699507377</v>
      </c>
    </row>
    <row r="183" spans="1:26" ht="23.25">
      <c r="A183" s="19">
        <v>181</v>
      </c>
      <c r="B183" s="19">
        <v>162201</v>
      </c>
      <c r="C183" s="19">
        <v>1222190328</v>
      </c>
      <c r="D183" s="20" t="s">
        <v>1052</v>
      </c>
      <c r="E183" s="27" t="s">
        <v>1053</v>
      </c>
      <c r="F183" s="20" t="s">
        <v>1054</v>
      </c>
      <c r="G183" s="20" t="s">
        <v>28</v>
      </c>
      <c r="H183" s="19" t="s">
        <v>1055</v>
      </c>
      <c r="I183" s="19" t="s">
        <v>375</v>
      </c>
      <c r="J183" s="42">
        <f t="shared" si="14"/>
        <v>68.412698412698418</v>
      </c>
      <c r="K183" s="44">
        <f t="shared" si="15"/>
        <v>6.8412698412698418</v>
      </c>
      <c r="L183" s="19" t="s">
        <v>1056</v>
      </c>
      <c r="M183" s="19" t="s">
        <v>486</v>
      </c>
      <c r="N183" s="42">
        <f t="shared" si="16"/>
        <v>73.018867924528308</v>
      </c>
      <c r="O183" s="42">
        <f t="shared" si="17"/>
        <v>14.603773584905662</v>
      </c>
      <c r="P183" s="28">
        <v>0</v>
      </c>
      <c r="Q183" s="29">
        <v>0</v>
      </c>
      <c r="R183" s="29">
        <v>0</v>
      </c>
      <c r="S183" s="29"/>
      <c r="T183" s="30" t="s">
        <v>169</v>
      </c>
      <c r="U183" s="46">
        <f t="shared" si="18"/>
        <v>22.932000000000002</v>
      </c>
      <c r="V183" s="46">
        <f t="shared" si="19"/>
        <v>22.932000000000002</v>
      </c>
      <c r="W183" s="29">
        <v>0</v>
      </c>
      <c r="X183" s="31" t="s">
        <v>393</v>
      </c>
      <c r="Y183" s="29">
        <v>5</v>
      </c>
      <c r="Z183" s="32" t="e">
        <f t="shared" si="20"/>
        <v>#VALUE!</v>
      </c>
    </row>
    <row r="184" spans="1:26" ht="34.5">
      <c r="A184" s="19">
        <v>182</v>
      </c>
      <c r="B184" s="33">
        <v>160230</v>
      </c>
      <c r="C184" s="33">
        <v>1222190329</v>
      </c>
      <c r="D184" s="34" t="s">
        <v>280</v>
      </c>
      <c r="E184" s="35" t="s">
        <v>281</v>
      </c>
      <c r="F184" s="34" t="s">
        <v>282</v>
      </c>
      <c r="G184" s="34" t="s">
        <v>140</v>
      </c>
      <c r="H184" s="33" t="s">
        <v>1057</v>
      </c>
      <c r="I184" s="33" t="s">
        <v>385</v>
      </c>
      <c r="J184" s="42">
        <f t="shared" si="14"/>
        <v>77.730769230769226</v>
      </c>
      <c r="K184" s="44">
        <f t="shared" si="15"/>
        <v>7.773076923076923</v>
      </c>
      <c r="L184" s="33" t="s">
        <v>1058</v>
      </c>
      <c r="M184" s="33" t="s">
        <v>398</v>
      </c>
      <c r="N184" s="42">
        <f t="shared" si="16"/>
        <v>72.666666666666671</v>
      </c>
      <c r="O184" s="42">
        <f t="shared" si="17"/>
        <v>14.533333333333335</v>
      </c>
      <c r="P184" s="36">
        <v>0</v>
      </c>
      <c r="Q184" s="37">
        <v>35</v>
      </c>
      <c r="R184" s="37">
        <v>0</v>
      </c>
      <c r="S184" s="37"/>
      <c r="T184" s="30">
        <v>0</v>
      </c>
      <c r="U184" s="46">
        <f t="shared" si="18"/>
        <v>0</v>
      </c>
      <c r="V184" s="46">
        <f t="shared" si="19"/>
        <v>35</v>
      </c>
      <c r="W184" s="37">
        <v>0</v>
      </c>
      <c r="X184" s="38">
        <v>7.1428571428571432</v>
      </c>
      <c r="Y184" s="37">
        <v>0</v>
      </c>
      <c r="Z184" s="32">
        <f t="shared" si="20"/>
        <v>64.449267399267413</v>
      </c>
    </row>
    <row r="185" spans="1:26" ht="23.25">
      <c r="A185" s="19">
        <v>183</v>
      </c>
      <c r="B185" s="33">
        <v>163353</v>
      </c>
      <c r="C185" s="33">
        <v>1222190330</v>
      </c>
      <c r="D185" s="34" t="s">
        <v>285</v>
      </c>
      <c r="E185" s="35" t="s">
        <v>286</v>
      </c>
      <c r="F185" s="34" t="s">
        <v>287</v>
      </c>
      <c r="G185" s="34" t="s">
        <v>28</v>
      </c>
      <c r="H185" s="33" t="s">
        <v>1059</v>
      </c>
      <c r="I185" s="33" t="s">
        <v>378</v>
      </c>
      <c r="J185" s="42">
        <f t="shared" si="14"/>
        <v>67.551724137931032</v>
      </c>
      <c r="K185" s="44">
        <f t="shared" si="15"/>
        <v>6.7551724137931028</v>
      </c>
      <c r="L185" s="33" t="s">
        <v>1060</v>
      </c>
      <c r="M185" s="33" t="s">
        <v>380</v>
      </c>
      <c r="N185" s="42">
        <f t="shared" si="16"/>
        <v>72.650000000000006</v>
      </c>
      <c r="O185" s="42">
        <f t="shared" si="17"/>
        <v>14.530000000000001</v>
      </c>
      <c r="P185" s="36">
        <v>0</v>
      </c>
      <c r="Q185" s="37">
        <v>0</v>
      </c>
      <c r="R185" s="37">
        <v>0</v>
      </c>
      <c r="S185" s="37"/>
      <c r="T185" s="30" t="s">
        <v>82</v>
      </c>
      <c r="U185" s="46">
        <f t="shared" si="18"/>
        <v>24</v>
      </c>
      <c r="V185" s="46">
        <f t="shared" si="19"/>
        <v>24</v>
      </c>
      <c r="W185" s="37">
        <v>0</v>
      </c>
      <c r="X185" s="38">
        <v>4.4285714285714288</v>
      </c>
      <c r="Y185" s="37">
        <v>5</v>
      </c>
      <c r="Z185" s="32">
        <f t="shared" si="20"/>
        <v>54.713743842364536</v>
      </c>
    </row>
    <row r="186" spans="1:26" ht="23.25">
      <c r="A186" s="19">
        <v>184</v>
      </c>
      <c r="B186" s="33">
        <v>162490</v>
      </c>
      <c r="C186" s="33">
        <v>1222190331</v>
      </c>
      <c r="D186" s="34" t="s">
        <v>285</v>
      </c>
      <c r="E186" s="35" t="s">
        <v>290</v>
      </c>
      <c r="F186" s="34" t="s">
        <v>291</v>
      </c>
      <c r="G186" s="34" t="s">
        <v>28</v>
      </c>
      <c r="H186" s="33" t="s">
        <v>1061</v>
      </c>
      <c r="I186" s="33" t="s">
        <v>378</v>
      </c>
      <c r="J186" s="42">
        <f t="shared" si="14"/>
        <v>73.65517241379311</v>
      </c>
      <c r="K186" s="44">
        <f t="shared" si="15"/>
        <v>7.3655172413793109</v>
      </c>
      <c r="L186" s="33" t="s">
        <v>1062</v>
      </c>
      <c r="M186" s="33" t="s">
        <v>565</v>
      </c>
      <c r="N186" s="42">
        <f t="shared" si="16"/>
        <v>78.214285714285708</v>
      </c>
      <c r="O186" s="42">
        <f t="shared" si="17"/>
        <v>15.642857142857142</v>
      </c>
      <c r="P186" s="28">
        <v>30</v>
      </c>
      <c r="Q186" s="29">
        <v>0</v>
      </c>
      <c r="R186" s="29">
        <v>0</v>
      </c>
      <c r="S186" s="29"/>
      <c r="T186" s="30" t="s">
        <v>31</v>
      </c>
      <c r="U186" s="46">
        <f t="shared" si="18"/>
        <v>25.6</v>
      </c>
      <c r="V186" s="46">
        <f t="shared" si="19"/>
        <v>30</v>
      </c>
      <c r="W186" s="29">
        <v>0</v>
      </c>
      <c r="X186" s="31" t="s">
        <v>393</v>
      </c>
      <c r="Y186" s="29">
        <v>5</v>
      </c>
      <c r="Z186" s="32" t="e">
        <f t="shared" si="20"/>
        <v>#VALUE!</v>
      </c>
    </row>
    <row r="187" spans="1:26" ht="45.75">
      <c r="A187" s="19">
        <v>185</v>
      </c>
      <c r="B187" s="33">
        <v>175292</v>
      </c>
      <c r="C187" s="33">
        <v>1222190333</v>
      </c>
      <c r="D187" s="34" t="s">
        <v>1063</v>
      </c>
      <c r="E187" s="35" t="s">
        <v>1064</v>
      </c>
      <c r="F187" s="34" t="s">
        <v>1065</v>
      </c>
      <c r="G187" s="34" t="s">
        <v>39</v>
      </c>
      <c r="H187" s="33" t="s">
        <v>1066</v>
      </c>
      <c r="I187" s="33" t="s">
        <v>1013</v>
      </c>
      <c r="J187" s="42">
        <f t="shared" si="14"/>
        <v>55.277777777777779</v>
      </c>
      <c r="K187" s="44">
        <f t="shared" si="15"/>
        <v>5.5277777777777777</v>
      </c>
      <c r="L187" s="33" t="s">
        <v>1067</v>
      </c>
      <c r="M187" s="33" t="s">
        <v>380</v>
      </c>
      <c r="N187" s="42">
        <f t="shared" si="16"/>
        <v>58.45</v>
      </c>
      <c r="O187" s="42">
        <f t="shared" si="17"/>
        <v>11.690000000000001</v>
      </c>
      <c r="P187" s="36">
        <v>0</v>
      </c>
      <c r="Q187" s="37">
        <v>35</v>
      </c>
      <c r="R187" s="37">
        <v>0</v>
      </c>
      <c r="S187" s="37"/>
      <c r="T187" s="30">
        <v>0</v>
      </c>
      <c r="U187" s="46">
        <f t="shared" si="18"/>
        <v>0</v>
      </c>
      <c r="V187" s="46">
        <f t="shared" si="19"/>
        <v>35</v>
      </c>
      <c r="W187" s="37">
        <v>0</v>
      </c>
      <c r="X187" s="38" t="s">
        <v>393</v>
      </c>
      <c r="Y187" s="37">
        <v>0</v>
      </c>
      <c r="Z187" s="32" t="e">
        <f t="shared" si="20"/>
        <v>#VALUE!</v>
      </c>
    </row>
    <row r="188" spans="1:26" ht="34.5">
      <c r="A188" s="19">
        <v>186</v>
      </c>
      <c r="B188" s="19">
        <v>160606</v>
      </c>
      <c r="C188" s="19">
        <v>1222190334</v>
      </c>
      <c r="D188" s="20" t="s">
        <v>1068</v>
      </c>
      <c r="E188" s="27" t="s">
        <v>1069</v>
      </c>
      <c r="F188" s="20" t="s">
        <v>1070</v>
      </c>
      <c r="G188" s="20" t="s">
        <v>90</v>
      </c>
      <c r="H188" s="19" t="s">
        <v>1071</v>
      </c>
      <c r="I188" s="19" t="s">
        <v>378</v>
      </c>
      <c r="J188" s="42">
        <f t="shared" si="14"/>
        <v>72.517241379310349</v>
      </c>
      <c r="K188" s="44">
        <f t="shared" si="15"/>
        <v>7.2517241379310349</v>
      </c>
      <c r="L188" s="19" t="s">
        <v>834</v>
      </c>
      <c r="M188" s="19" t="s">
        <v>380</v>
      </c>
      <c r="N188" s="42">
        <f t="shared" si="16"/>
        <v>69.599999999999994</v>
      </c>
      <c r="O188" s="42">
        <f t="shared" si="17"/>
        <v>13.919999999999998</v>
      </c>
      <c r="P188" s="28">
        <v>30</v>
      </c>
      <c r="Q188" s="29">
        <v>35</v>
      </c>
      <c r="R188" s="29">
        <v>0</v>
      </c>
      <c r="S188" s="29"/>
      <c r="T188" s="30">
        <v>0</v>
      </c>
      <c r="U188" s="46">
        <f t="shared" si="18"/>
        <v>0</v>
      </c>
      <c r="V188" s="46">
        <f t="shared" si="19"/>
        <v>35</v>
      </c>
      <c r="W188" s="29">
        <v>0</v>
      </c>
      <c r="X188" s="31" t="s">
        <v>393</v>
      </c>
      <c r="Y188" s="29">
        <v>5</v>
      </c>
      <c r="Z188" s="32" t="e">
        <f t="shared" si="20"/>
        <v>#VALUE!</v>
      </c>
    </row>
    <row r="189" spans="1:26" ht="34.5">
      <c r="A189" s="19">
        <v>187</v>
      </c>
      <c r="B189" s="19">
        <v>161227</v>
      </c>
      <c r="C189" s="19">
        <v>1222190335</v>
      </c>
      <c r="D189" s="20" t="s">
        <v>1072</v>
      </c>
      <c r="E189" s="27" t="s">
        <v>1073</v>
      </c>
      <c r="F189" s="20" t="s">
        <v>1040</v>
      </c>
      <c r="G189" s="20" t="s">
        <v>90</v>
      </c>
      <c r="H189" s="19" t="s">
        <v>1074</v>
      </c>
      <c r="I189" s="19" t="s">
        <v>378</v>
      </c>
      <c r="J189" s="42">
        <f t="shared" si="14"/>
        <v>76.724137931034477</v>
      </c>
      <c r="K189" s="44">
        <f t="shared" si="15"/>
        <v>7.6724137931034475</v>
      </c>
      <c r="L189" s="19" t="s">
        <v>603</v>
      </c>
      <c r="M189" s="19" t="s">
        <v>398</v>
      </c>
      <c r="N189" s="42">
        <f t="shared" si="16"/>
        <v>78.083333333333329</v>
      </c>
      <c r="O189" s="42">
        <f t="shared" si="17"/>
        <v>15.616666666666665</v>
      </c>
      <c r="P189" s="28">
        <v>30</v>
      </c>
      <c r="Q189" s="29">
        <v>0</v>
      </c>
      <c r="R189" s="29">
        <v>0</v>
      </c>
      <c r="S189" s="29"/>
      <c r="T189" s="30" t="s">
        <v>48</v>
      </c>
      <c r="U189" s="46">
        <f t="shared" si="18"/>
        <v>20.268000000000001</v>
      </c>
      <c r="V189" s="46">
        <f t="shared" si="19"/>
        <v>30</v>
      </c>
      <c r="W189" s="29">
        <v>0</v>
      </c>
      <c r="X189" s="31">
        <v>5.7142857142857144</v>
      </c>
      <c r="Y189" s="29">
        <v>0</v>
      </c>
      <c r="Z189" s="32">
        <f t="shared" si="20"/>
        <v>59.003366174055827</v>
      </c>
    </row>
    <row r="190" spans="1:26" ht="23.25">
      <c r="A190" s="19">
        <v>188</v>
      </c>
      <c r="B190" s="33">
        <v>161738</v>
      </c>
      <c r="C190" s="33">
        <v>1222190336</v>
      </c>
      <c r="D190" s="34" t="s">
        <v>294</v>
      </c>
      <c r="E190" s="35" t="s">
        <v>295</v>
      </c>
      <c r="F190" s="34" t="s">
        <v>296</v>
      </c>
      <c r="G190" s="34" t="s">
        <v>52</v>
      </c>
      <c r="H190" s="33" t="s">
        <v>398</v>
      </c>
      <c r="I190" s="33" t="s">
        <v>378</v>
      </c>
      <c r="J190" s="42">
        <f t="shared" si="14"/>
        <v>82.758620689655174</v>
      </c>
      <c r="K190" s="44">
        <f t="shared" si="15"/>
        <v>8.2758620689655178</v>
      </c>
      <c r="L190" s="33" t="s">
        <v>1075</v>
      </c>
      <c r="M190" s="33" t="s">
        <v>373</v>
      </c>
      <c r="N190" s="42">
        <f t="shared" si="16"/>
        <v>84.4</v>
      </c>
      <c r="O190" s="42">
        <f t="shared" si="17"/>
        <v>16.880000000000003</v>
      </c>
      <c r="P190" s="36">
        <v>30</v>
      </c>
      <c r="Q190" s="37">
        <v>35</v>
      </c>
      <c r="R190" s="37">
        <v>0</v>
      </c>
      <c r="S190" s="37"/>
      <c r="T190" s="30" t="s">
        <v>82</v>
      </c>
      <c r="U190" s="46">
        <f t="shared" si="18"/>
        <v>24</v>
      </c>
      <c r="V190" s="46">
        <f t="shared" si="19"/>
        <v>35</v>
      </c>
      <c r="W190" s="37">
        <v>0</v>
      </c>
      <c r="X190" s="38">
        <v>6.5714285714285712</v>
      </c>
      <c r="Y190" s="37">
        <v>5</v>
      </c>
      <c r="Z190" s="32">
        <f t="shared" si="20"/>
        <v>71.727290640394088</v>
      </c>
    </row>
    <row r="191" spans="1:26" ht="23.25">
      <c r="A191" s="19">
        <v>189</v>
      </c>
      <c r="B191" s="33">
        <v>160723</v>
      </c>
      <c r="C191" s="33">
        <v>1222190338</v>
      </c>
      <c r="D191" s="34" t="s">
        <v>1076</v>
      </c>
      <c r="E191" s="35" t="s">
        <v>1077</v>
      </c>
      <c r="F191" s="34" t="s">
        <v>1078</v>
      </c>
      <c r="G191" s="34" t="s">
        <v>52</v>
      </c>
      <c r="H191" s="33" t="s">
        <v>1079</v>
      </c>
      <c r="I191" s="33">
        <v>1200</v>
      </c>
      <c r="J191" s="42">
        <f t="shared" si="14"/>
        <v>73.333333333333329</v>
      </c>
      <c r="K191" s="44">
        <f t="shared" si="15"/>
        <v>7.333333333333333</v>
      </c>
      <c r="L191" s="33" t="s">
        <v>1080</v>
      </c>
      <c r="M191" s="33" t="s">
        <v>432</v>
      </c>
      <c r="N191" s="42">
        <f t="shared" si="16"/>
        <v>65.099999999999994</v>
      </c>
      <c r="O191" s="42">
        <f t="shared" si="17"/>
        <v>13.02</v>
      </c>
      <c r="P191" s="36">
        <v>30</v>
      </c>
      <c r="Q191" s="37">
        <v>0</v>
      </c>
      <c r="R191" s="37">
        <v>0</v>
      </c>
      <c r="S191" s="37"/>
      <c r="T191" s="30">
        <v>0</v>
      </c>
      <c r="U191" s="46">
        <f t="shared" si="18"/>
        <v>0</v>
      </c>
      <c r="V191" s="46">
        <f t="shared" si="19"/>
        <v>30</v>
      </c>
      <c r="W191" s="37">
        <v>0</v>
      </c>
      <c r="X191" s="38">
        <v>6</v>
      </c>
      <c r="Y191" s="37">
        <v>0</v>
      </c>
      <c r="Z191" s="32">
        <f t="shared" si="20"/>
        <v>56.353333333333332</v>
      </c>
    </row>
    <row r="192" spans="1:26" ht="23.25">
      <c r="A192" s="19">
        <v>190</v>
      </c>
      <c r="B192" s="33">
        <v>159208</v>
      </c>
      <c r="C192" s="33">
        <v>1222190339</v>
      </c>
      <c r="D192" s="34" t="s">
        <v>1081</v>
      </c>
      <c r="E192" s="35" t="s">
        <v>1082</v>
      </c>
      <c r="F192" s="34" t="s">
        <v>1083</v>
      </c>
      <c r="G192" s="34" t="s">
        <v>28</v>
      </c>
      <c r="H192" s="33" t="s">
        <v>709</v>
      </c>
      <c r="I192" s="33" t="s">
        <v>371</v>
      </c>
      <c r="J192" s="42">
        <f t="shared" si="14"/>
        <v>70.8</v>
      </c>
      <c r="K192" s="44">
        <f t="shared" si="15"/>
        <v>7.08</v>
      </c>
      <c r="L192" s="33" t="s">
        <v>390</v>
      </c>
      <c r="M192" s="33" t="s">
        <v>735</v>
      </c>
      <c r="N192" s="42">
        <f t="shared" si="16"/>
        <v>87.744680851063833</v>
      </c>
      <c r="O192" s="42">
        <f t="shared" si="17"/>
        <v>17.548936170212766</v>
      </c>
      <c r="P192" s="36">
        <v>30</v>
      </c>
      <c r="Q192" s="37">
        <v>0</v>
      </c>
      <c r="R192" s="37">
        <v>0</v>
      </c>
      <c r="S192" s="37"/>
      <c r="T192" s="30">
        <v>0</v>
      </c>
      <c r="U192" s="46">
        <f t="shared" si="18"/>
        <v>0</v>
      </c>
      <c r="V192" s="46">
        <f t="shared" si="19"/>
        <v>30</v>
      </c>
      <c r="W192" s="37">
        <v>0</v>
      </c>
      <c r="X192" s="38" t="s">
        <v>393</v>
      </c>
      <c r="Y192" s="37">
        <v>0</v>
      </c>
      <c r="Z192" s="32" t="e">
        <f t="shared" si="20"/>
        <v>#VALUE!</v>
      </c>
    </row>
    <row r="193" spans="1:26" ht="23.25">
      <c r="A193" s="19">
        <v>191</v>
      </c>
      <c r="B193" s="33">
        <v>159439</v>
      </c>
      <c r="C193" s="33">
        <v>1222190342</v>
      </c>
      <c r="D193" s="34" t="s">
        <v>298</v>
      </c>
      <c r="E193" s="35" t="s">
        <v>299</v>
      </c>
      <c r="F193" s="34" t="s">
        <v>300</v>
      </c>
      <c r="G193" s="34" t="s">
        <v>90</v>
      </c>
      <c r="H193" s="33" t="s">
        <v>733</v>
      </c>
      <c r="I193" s="33" t="s">
        <v>378</v>
      </c>
      <c r="J193" s="42">
        <f t="shared" si="14"/>
        <v>79.034482758620683</v>
      </c>
      <c r="K193" s="44">
        <f t="shared" si="15"/>
        <v>7.9034482758620683</v>
      </c>
      <c r="L193" s="33" t="s">
        <v>1084</v>
      </c>
      <c r="M193" s="33" t="s">
        <v>1085</v>
      </c>
      <c r="N193" s="42">
        <f t="shared" si="16"/>
        <v>84.304347826086953</v>
      </c>
      <c r="O193" s="42">
        <f t="shared" si="17"/>
        <v>16.860869565217392</v>
      </c>
      <c r="P193" s="36">
        <v>30</v>
      </c>
      <c r="Q193" s="37">
        <v>35</v>
      </c>
      <c r="R193" s="37">
        <v>0</v>
      </c>
      <c r="S193" s="37"/>
      <c r="T193" s="30">
        <v>0</v>
      </c>
      <c r="U193" s="46">
        <f t="shared" si="18"/>
        <v>0</v>
      </c>
      <c r="V193" s="46">
        <f t="shared" si="19"/>
        <v>35</v>
      </c>
      <c r="W193" s="37">
        <v>0</v>
      </c>
      <c r="X193" s="38">
        <v>7.5714285714285712</v>
      </c>
      <c r="Y193" s="37">
        <v>0</v>
      </c>
      <c r="Z193" s="32">
        <f t="shared" si="20"/>
        <v>67.33574641250803</v>
      </c>
    </row>
    <row r="194" spans="1:26" ht="23.25">
      <c r="A194" s="19">
        <v>192</v>
      </c>
      <c r="B194" s="33">
        <v>160887</v>
      </c>
      <c r="C194" s="33">
        <v>1222190344</v>
      </c>
      <c r="D194" s="34" t="s">
        <v>303</v>
      </c>
      <c r="E194" s="35" t="s">
        <v>304</v>
      </c>
      <c r="F194" s="34" t="s">
        <v>305</v>
      </c>
      <c r="G194" s="34" t="s">
        <v>23</v>
      </c>
      <c r="H194" s="33" t="s">
        <v>1086</v>
      </c>
      <c r="I194" s="33" t="s">
        <v>378</v>
      </c>
      <c r="J194" s="42">
        <f t="shared" si="14"/>
        <v>69.241379310344826</v>
      </c>
      <c r="K194" s="44">
        <f t="shared" si="15"/>
        <v>6.9241379310344824</v>
      </c>
      <c r="L194" s="33" t="s">
        <v>675</v>
      </c>
      <c r="M194" s="33" t="s">
        <v>398</v>
      </c>
      <c r="N194" s="42">
        <f t="shared" si="16"/>
        <v>69.875</v>
      </c>
      <c r="O194" s="42">
        <f t="shared" si="17"/>
        <v>13.975</v>
      </c>
      <c r="P194" s="36">
        <v>30</v>
      </c>
      <c r="Q194" s="37">
        <v>0</v>
      </c>
      <c r="R194" s="37">
        <v>0</v>
      </c>
      <c r="S194" s="37"/>
      <c r="T194" s="30">
        <v>0</v>
      </c>
      <c r="U194" s="46">
        <f t="shared" si="18"/>
        <v>0</v>
      </c>
      <c r="V194" s="46">
        <f t="shared" si="19"/>
        <v>30</v>
      </c>
      <c r="W194" s="37">
        <v>0</v>
      </c>
      <c r="X194" s="38">
        <v>5.7142857142857144</v>
      </c>
      <c r="Y194" s="37">
        <v>0</v>
      </c>
      <c r="Z194" s="32">
        <f t="shared" si="20"/>
        <v>56.613423645320196</v>
      </c>
    </row>
    <row r="195" spans="1:26" ht="23.25">
      <c r="A195" s="19">
        <v>193</v>
      </c>
      <c r="B195" s="19">
        <v>175225</v>
      </c>
      <c r="C195" s="19">
        <v>1222190345</v>
      </c>
      <c r="D195" s="20" t="s">
        <v>307</v>
      </c>
      <c r="E195" s="27" t="s">
        <v>308</v>
      </c>
      <c r="F195" s="20" t="s">
        <v>309</v>
      </c>
      <c r="G195" s="20" t="s">
        <v>52</v>
      </c>
      <c r="H195" s="19" t="s">
        <v>1087</v>
      </c>
      <c r="I195" s="19" t="s">
        <v>377</v>
      </c>
      <c r="J195" s="42">
        <f t="shared" si="14"/>
        <v>71.034482758620683</v>
      </c>
      <c r="K195" s="44">
        <f t="shared" si="15"/>
        <v>7.1034482758620685</v>
      </c>
      <c r="L195" s="19" t="s">
        <v>1088</v>
      </c>
      <c r="M195" s="19" t="s">
        <v>1013</v>
      </c>
      <c r="N195" s="42">
        <f t="shared" si="16"/>
        <v>80.944444444444443</v>
      </c>
      <c r="O195" s="42">
        <f t="shared" si="17"/>
        <v>16.18888888888889</v>
      </c>
      <c r="P195" s="36">
        <v>30</v>
      </c>
      <c r="Q195" s="29">
        <v>0</v>
      </c>
      <c r="R195" s="29">
        <v>0</v>
      </c>
      <c r="S195" s="29"/>
      <c r="T195" s="30">
        <v>0</v>
      </c>
      <c r="U195" s="46">
        <f t="shared" si="18"/>
        <v>0</v>
      </c>
      <c r="V195" s="46">
        <f t="shared" si="19"/>
        <v>30</v>
      </c>
      <c r="W195" s="29">
        <v>0</v>
      </c>
      <c r="X195" s="31" t="s">
        <v>393</v>
      </c>
      <c r="Y195" s="29">
        <v>0</v>
      </c>
      <c r="Z195" s="32" t="e">
        <f t="shared" si="20"/>
        <v>#VALUE!</v>
      </c>
    </row>
    <row r="196" spans="1:26" ht="23.25">
      <c r="A196" s="19">
        <v>194</v>
      </c>
      <c r="B196" s="19">
        <v>163530</v>
      </c>
      <c r="C196" s="19">
        <v>1222190346</v>
      </c>
      <c r="D196" s="20" t="s">
        <v>1089</v>
      </c>
      <c r="E196" s="27" t="s">
        <v>1090</v>
      </c>
      <c r="F196" s="20" t="s">
        <v>1091</v>
      </c>
      <c r="G196" s="20" t="s">
        <v>52</v>
      </c>
      <c r="H196" s="19" t="s">
        <v>1092</v>
      </c>
      <c r="I196" s="19" t="s">
        <v>378</v>
      </c>
      <c r="J196" s="42">
        <f t="shared" ref="J196:J226" si="21">(H196*100)/I196</f>
        <v>58.03448275862069</v>
      </c>
      <c r="K196" s="44">
        <f t="shared" ref="K196:K226" si="22">J196/10</f>
        <v>5.8034482758620687</v>
      </c>
      <c r="L196" s="19" t="s">
        <v>1093</v>
      </c>
      <c r="M196" s="19" t="s">
        <v>380</v>
      </c>
      <c r="N196" s="42">
        <f t="shared" ref="N196:N226" si="23">(L196*100)/M196</f>
        <v>55.45</v>
      </c>
      <c r="O196" s="42">
        <f t="shared" ref="O196:O226" si="24">N196/5</f>
        <v>11.09</v>
      </c>
      <c r="P196" s="36">
        <v>30</v>
      </c>
      <c r="Q196" s="29">
        <v>35</v>
      </c>
      <c r="R196" s="29">
        <v>0</v>
      </c>
      <c r="S196" s="29"/>
      <c r="T196" s="30">
        <v>0</v>
      </c>
      <c r="U196" s="46">
        <f t="shared" ref="U196:U226" si="25">T196*0.4</f>
        <v>0</v>
      </c>
      <c r="V196" s="46">
        <f t="shared" ref="V196:V226" si="26">MAX(P196,Q196,R196,S196,U196)</f>
        <v>35</v>
      </c>
      <c r="W196" s="29">
        <v>0</v>
      </c>
      <c r="X196" s="31">
        <v>8.4285714285714288</v>
      </c>
      <c r="Y196" s="29">
        <v>5</v>
      </c>
      <c r="Z196" s="32">
        <f t="shared" ref="Z196:Z226" si="27">Y196+X196+W196+V196+O196+K196</f>
        <v>65.322019704433501</v>
      </c>
    </row>
    <row r="197" spans="1:26" ht="34.5">
      <c r="A197" s="19">
        <v>195</v>
      </c>
      <c r="B197" s="33">
        <v>163677</v>
      </c>
      <c r="C197" s="33">
        <v>1222190347</v>
      </c>
      <c r="D197" s="34" t="s">
        <v>1094</v>
      </c>
      <c r="E197" s="35" t="s">
        <v>1095</v>
      </c>
      <c r="F197" s="34" t="s">
        <v>1096</v>
      </c>
      <c r="G197" s="34" t="s">
        <v>28</v>
      </c>
      <c r="H197" s="33" t="s">
        <v>1097</v>
      </c>
      <c r="I197" s="33" t="s">
        <v>378</v>
      </c>
      <c r="J197" s="42">
        <f t="shared" si="21"/>
        <v>70.103448275862064</v>
      </c>
      <c r="K197" s="44">
        <f t="shared" si="22"/>
        <v>7.0103448275862066</v>
      </c>
      <c r="L197" s="33" t="s">
        <v>1098</v>
      </c>
      <c r="M197" s="33" t="s">
        <v>398</v>
      </c>
      <c r="N197" s="42">
        <f t="shared" si="23"/>
        <v>60.041666666666664</v>
      </c>
      <c r="O197" s="42">
        <f t="shared" si="24"/>
        <v>12.008333333333333</v>
      </c>
      <c r="P197" s="36">
        <v>30</v>
      </c>
      <c r="Q197" s="37">
        <v>35</v>
      </c>
      <c r="R197" s="37">
        <v>0</v>
      </c>
      <c r="S197" s="37"/>
      <c r="T197" s="30">
        <v>0</v>
      </c>
      <c r="U197" s="46">
        <f t="shared" si="25"/>
        <v>0</v>
      </c>
      <c r="V197" s="46">
        <f t="shared" si="26"/>
        <v>35</v>
      </c>
      <c r="W197" s="37">
        <v>0</v>
      </c>
      <c r="X197" s="38">
        <v>6.2857142857142856</v>
      </c>
      <c r="Y197" s="37">
        <v>0</v>
      </c>
      <c r="Z197" s="32">
        <f t="shared" si="27"/>
        <v>60.304392446633827</v>
      </c>
    </row>
    <row r="198" spans="1:26" ht="23.25">
      <c r="A198" s="19">
        <v>196</v>
      </c>
      <c r="B198" s="33">
        <v>175739</v>
      </c>
      <c r="C198" s="33">
        <v>1222190348</v>
      </c>
      <c r="D198" s="34" t="s">
        <v>313</v>
      </c>
      <c r="E198" s="35" t="s">
        <v>314</v>
      </c>
      <c r="F198" s="34" t="s">
        <v>315</v>
      </c>
      <c r="G198" s="34" t="s">
        <v>28</v>
      </c>
      <c r="H198" s="33" t="s">
        <v>1099</v>
      </c>
      <c r="I198" s="33" t="s">
        <v>380</v>
      </c>
      <c r="J198" s="42">
        <f t="shared" si="21"/>
        <v>80.599999999999994</v>
      </c>
      <c r="K198" s="44">
        <f t="shared" si="22"/>
        <v>8.0599999999999987</v>
      </c>
      <c r="L198" s="33" t="s">
        <v>1100</v>
      </c>
      <c r="M198" s="33" t="s">
        <v>398</v>
      </c>
      <c r="N198" s="42">
        <f t="shared" si="23"/>
        <v>78.541666666666671</v>
      </c>
      <c r="O198" s="42">
        <f t="shared" si="24"/>
        <v>15.708333333333334</v>
      </c>
      <c r="P198" s="36"/>
      <c r="Q198" s="37"/>
      <c r="R198" s="37"/>
      <c r="S198" s="37"/>
      <c r="T198" s="30" t="s">
        <v>35</v>
      </c>
      <c r="U198" s="46">
        <f t="shared" si="25"/>
        <v>24.532</v>
      </c>
      <c r="V198" s="46">
        <f t="shared" si="26"/>
        <v>24.532</v>
      </c>
      <c r="W198" s="37"/>
      <c r="X198" s="38">
        <v>5.5714285714285712</v>
      </c>
      <c r="Y198" s="37">
        <v>0</v>
      </c>
      <c r="Z198" s="32">
        <f t="shared" si="27"/>
        <v>53.871761904761911</v>
      </c>
    </row>
    <row r="199" spans="1:26" ht="45.75">
      <c r="A199" s="19">
        <v>197</v>
      </c>
      <c r="B199" s="33">
        <v>164392</v>
      </c>
      <c r="C199" s="33">
        <v>1222190350</v>
      </c>
      <c r="D199" s="34" t="s">
        <v>1101</v>
      </c>
      <c r="E199" s="35" t="s">
        <v>1102</v>
      </c>
      <c r="F199" s="34" t="s">
        <v>1103</v>
      </c>
      <c r="G199" s="34" t="s">
        <v>52</v>
      </c>
      <c r="H199" s="33" t="s">
        <v>1104</v>
      </c>
      <c r="I199" s="33" t="s">
        <v>375</v>
      </c>
      <c r="J199" s="42">
        <f t="shared" si="21"/>
        <v>71.396825396825392</v>
      </c>
      <c r="K199" s="44">
        <f t="shared" si="22"/>
        <v>7.1396825396825392</v>
      </c>
      <c r="L199" s="33" t="s">
        <v>1105</v>
      </c>
      <c r="M199" s="33" t="s">
        <v>486</v>
      </c>
      <c r="N199" s="42">
        <f t="shared" si="23"/>
        <v>78.075471698113205</v>
      </c>
      <c r="O199" s="42">
        <f t="shared" si="24"/>
        <v>15.61509433962264</v>
      </c>
      <c r="P199" s="36">
        <v>0</v>
      </c>
      <c r="Q199" s="37">
        <v>0</v>
      </c>
      <c r="R199" s="37">
        <v>0</v>
      </c>
      <c r="S199" s="37"/>
      <c r="T199" s="30" t="s">
        <v>48</v>
      </c>
      <c r="U199" s="46">
        <f t="shared" si="25"/>
        <v>20.268000000000001</v>
      </c>
      <c r="V199" s="46">
        <f t="shared" si="26"/>
        <v>20.268000000000001</v>
      </c>
      <c r="W199" s="37">
        <v>0</v>
      </c>
      <c r="X199" s="38">
        <v>6.2857142857142856</v>
      </c>
      <c r="Y199" s="37">
        <v>5</v>
      </c>
      <c r="Z199" s="32">
        <f t="shared" si="27"/>
        <v>54.308491165019461</v>
      </c>
    </row>
    <row r="200" spans="1:26" ht="23.25">
      <c r="A200" s="19">
        <v>198</v>
      </c>
      <c r="B200" s="33">
        <v>163161</v>
      </c>
      <c r="C200" s="33">
        <v>1222190351</v>
      </c>
      <c r="D200" s="34" t="s">
        <v>318</v>
      </c>
      <c r="E200" s="35" t="s">
        <v>319</v>
      </c>
      <c r="F200" s="34" t="s">
        <v>320</v>
      </c>
      <c r="G200" s="34" t="s">
        <v>28</v>
      </c>
      <c r="H200" s="33" t="s">
        <v>1106</v>
      </c>
      <c r="I200" s="33" t="s">
        <v>378</v>
      </c>
      <c r="J200" s="42">
        <f t="shared" si="21"/>
        <v>76.379310344827587</v>
      </c>
      <c r="K200" s="44">
        <f t="shared" si="22"/>
        <v>7.6379310344827589</v>
      </c>
      <c r="L200" s="33" t="s">
        <v>1107</v>
      </c>
      <c r="M200" s="33" t="s">
        <v>373</v>
      </c>
      <c r="N200" s="42">
        <f t="shared" si="23"/>
        <v>66.488888888888894</v>
      </c>
      <c r="O200" s="42">
        <f t="shared" si="24"/>
        <v>13.297777777777778</v>
      </c>
      <c r="P200" s="36">
        <v>0</v>
      </c>
      <c r="Q200" s="37">
        <v>0</v>
      </c>
      <c r="R200" s="37">
        <v>0</v>
      </c>
      <c r="S200" s="37"/>
      <c r="T200" s="30" t="s">
        <v>321</v>
      </c>
      <c r="U200" s="46">
        <f t="shared" si="25"/>
        <v>25.068000000000001</v>
      </c>
      <c r="V200" s="46">
        <f t="shared" si="26"/>
        <v>25.068000000000001</v>
      </c>
      <c r="W200" s="37">
        <v>0</v>
      </c>
      <c r="X200" s="38">
        <v>6.4285714285714288</v>
      </c>
      <c r="Y200" s="37">
        <v>5</v>
      </c>
      <c r="Z200" s="32">
        <f t="shared" si="27"/>
        <v>57.432280240831972</v>
      </c>
    </row>
    <row r="201" spans="1:26" ht="23.25">
      <c r="A201" s="19">
        <v>199</v>
      </c>
      <c r="B201" s="33">
        <v>163721</v>
      </c>
      <c r="C201" s="33">
        <v>1222190353</v>
      </c>
      <c r="D201" s="34" t="s">
        <v>1108</v>
      </c>
      <c r="E201" s="35" t="s">
        <v>1109</v>
      </c>
      <c r="F201" s="34" t="s">
        <v>1110</v>
      </c>
      <c r="G201" s="34" t="s">
        <v>140</v>
      </c>
      <c r="H201" s="33" t="s">
        <v>1111</v>
      </c>
      <c r="I201" s="33" t="s">
        <v>1112</v>
      </c>
      <c r="J201" s="42">
        <f t="shared" si="21"/>
        <v>75.769230769230774</v>
      </c>
      <c r="K201" s="44">
        <f t="shared" si="22"/>
        <v>7.5769230769230775</v>
      </c>
      <c r="L201" s="33" t="s">
        <v>897</v>
      </c>
      <c r="M201" s="33" t="s">
        <v>380</v>
      </c>
      <c r="N201" s="42">
        <f t="shared" si="23"/>
        <v>73.95</v>
      </c>
      <c r="O201" s="42">
        <f t="shared" si="24"/>
        <v>14.790000000000001</v>
      </c>
      <c r="P201" s="36">
        <v>0</v>
      </c>
      <c r="Q201" s="37">
        <v>0</v>
      </c>
      <c r="R201" s="37">
        <v>25</v>
      </c>
      <c r="S201" s="37">
        <v>9</v>
      </c>
      <c r="T201" s="30">
        <v>0</v>
      </c>
      <c r="U201" s="46">
        <f t="shared" si="25"/>
        <v>0</v>
      </c>
      <c r="V201" s="46">
        <f t="shared" si="26"/>
        <v>25</v>
      </c>
      <c r="W201" s="37">
        <v>0</v>
      </c>
      <c r="X201" s="38">
        <v>8.2857142857142865</v>
      </c>
      <c r="Y201" s="37">
        <v>5</v>
      </c>
      <c r="Z201" s="32">
        <f t="shared" si="27"/>
        <v>60.652637362637364</v>
      </c>
    </row>
    <row r="202" spans="1:26" ht="23.25">
      <c r="A202" s="19">
        <v>200</v>
      </c>
      <c r="B202" s="19">
        <v>163434</v>
      </c>
      <c r="C202" s="19">
        <v>1222190354</v>
      </c>
      <c r="D202" s="20" t="s">
        <v>322</v>
      </c>
      <c r="E202" s="27" t="s">
        <v>323</v>
      </c>
      <c r="F202" s="20" t="s">
        <v>324</v>
      </c>
      <c r="G202" s="20" t="s">
        <v>52</v>
      </c>
      <c r="H202" s="19" t="s">
        <v>1113</v>
      </c>
      <c r="I202" s="19" t="s">
        <v>378</v>
      </c>
      <c r="J202" s="42">
        <f t="shared" si="21"/>
        <v>68.65517241379311</v>
      </c>
      <c r="K202" s="44">
        <f t="shared" si="22"/>
        <v>6.8655172413793109</v>
      </c>
      <c r="L202" s="19" t="s">
        <v>384</v>
      </c>
      <c r="M202" s="19" t="s">
        <v>565</v>
      </c>
      <c r="N202" s="42">
        <f t="shared" si="23"/>
        <v>68.357142857142861</v>
      </c>
      <c r="O202" s="42">
        <f t="shared" si="24"/>
        <v>13.671428571428573</v>
      </c>
      <c r="P202" s="28">
        <v>0</v>
      </c>
      <c r="Q202" s="29">
        <v>0</v>
      </c>
      <c r="R202" s="29">
        <v>0</v>
      </c>
      <c r="S202" s="29"/>
      <c r="T202" s="30" t="s">
        <v>188</v>
      </c>
      <c r="U202" s="46">
        <f t="shared" si="25"/>
        <v>26.132000000000001</v>
      </c>
      <c r="V202" s="46">
        <f t="shared" si="26"/>
        <v>26.132000000000001</v>
      </c>
      <c r="W202" s="29">
        <v>0</v>
      </c>
      <c r="X202" s="38" t="s">
        <v>393</v>
      </c>
      <c r="Y202" s="37">
        <v>5</v>
      </c>
      <c r="Z202" s="32" t="e">
        <f t="shared" si="27"/>
        <v>#VALUE!</v>
      </c>
    </row>
    <row r="203" spans="1:26" s="59" customFormat="1" ht="22.5">
      <c r="A203" s="19">
        <v>201</v>
      </c>
      <c r="B203" s="60">
        <v>161967</v>
      </c>
      <c r="C203" s="19">
        <v>1222190355</v>
      </c>
      <c r="D203" s="20" t="s">
        <v>1114</v>
      </c>
      <c r="E203" s="60" t="s">
        <v>1226</v>
      </c>
      <c r="F203" s="20" t="s">
        <v>1115</v>
      </c>
      <c r="G203" s="20" t="s">
        <v>52</v>
      </c>
      <c r="H203" s="60" t="s">
        <v>1227</v>
      </c>
      <c r="I203" s="60" t="s">
        <v>377</v>
      </c>
      <c r="J203" s="42">
        <f t="shared" si="21"/>
        <v>71.379310344827587</v>
      </c>
      <c r="K203" s="44">
        <f t="shared" si="22"/>
        <v>7.1379310344827589</v>
      </c>
      <c r="L203" s="60" t="s">
        <v>1228</v>
      </c>
      <c r="M203" s="60" t="s">
        <v>380</v>
      </c>
      <c r="N203" s="42">
        <f t="shared" si="23"/>
        <v>67.8</v>
      </c>
      <c r="O203" s="42">
        <f t="shared" si="24"/>
        <v>13.559999999999999</v>
      </c>
      <c r="P203" s="28">
        <v>30</v>
      </c>
      <c r="Q203" s="29"/>
      <c r="R203" s="29"/>
      <c r="S203" s="29"/>
      <c r="T203" s="30">
        <v>0</v>
      </c>
      <c r="U203" s="46">
        <f t="shared" si="25"/>
        <v>0</v>
      </c>
      <c r="V203" s="46">
        <f t="shared" si="26"/>
        <v>30</v>
      </c>
      <c r="W203" s="29"/>
      <c r="X203" s="38">
        <v>5.5714285714285712</v>
      </c>
      <c r="Y203" s="37">
        <v>5</v>
      </c>
      <c r="Z203" s="32">
        <f t="shared" si="27"/>
        <v>61.269359605911333</v>
      </c>
    </row>
    <row r="204" spans="1:26" ht="23.25">
      <c r="A204" s="19">
        <v>202</v>
      </c>
      <c r="B204" s="33">
        <v>161230</v>
      </c>
      <c r="C204" s="33">
        <v>1222190356</v>
      </c>
      <c r="D204" s="34" t="s">
        <v>1116</v>
      </c>
      <c r="E204" s="35" t="s">
        <v>1117</v>
      </c>
      <c r="F204" s="34" t="s">
        <v>1118</v>
      </c>
      <c r="G204" s="34" t="s">
        <v>28</v>
      </c>
      <c r="H204" s="33" t="s">
        <v>1119</v>
      </c>
      <c r="I204" s="33" t="s">
        <v>375</v>
      </c>
      <c r="J204" s="42">
        <f t="shared" si="21"/>
        <v>68.476190476190482</v>
      </c>
      <c r="K204" s="44">
        <f t="shared" si="22"/>
        <v>6.8476190476190482</v>
      </c>
      <c r="L204" s="33" t="s">
        <v>682</v>
      </c>
      <c r="M204" s="33" t="s">
        <v>380</v>
      </c>
      <c r="N204" s="42">
        <f t="shared" si="23"/>
        <v>70.650000000000006</v>
      </c>
      <c r="O204" s="42">
        <f t="shared" si="24"/>
        <v>14.13</v>
      </c>
      <c r="P204" s="36">
        <v>0</v>
      </c>
      <c r="Q204" s="37">
        <v>0</v>
      </c>
      <c r="R204" s="37">
        <v>0</v>
      </c>
      <c r="S204" s="37"/>
      <c r="T204" s="30" t="s">
        <v>59</v>
      </c>
      <c r="U204" s="46">
        <f t="shared" si="25"/>
        <v>20.8</v>
      </c>
      <c r="V204" s="46">
        <f t="shared" si="26"/>
        <v>20.8</v>
      </c>
      <c r="W204" s="37">
        <v>0</v>
      </c>
      <c r="X204" s="38" t="s">
        <v>393</v>
      </c>
      <c r="Y204" s="37">
        <v>5</v>
      </c>
      <c r="Z204" s="32" t="e">
        <f t="shared" si="27"/>
        <v>#VALUE!</v>
      </c>
    </row>
    <row r="205" spans="1:26" ht="34.5">
      <c r="A205" s="19">
        <v>203</v>
      </c>
      <c r="B205" s="33">
        <v>175435</v>
      </c>
      <c r="C205" s="33">
        <v>1222190357</v>
      </c>
      <c r="D205" s="34" t="s">
        <v>1120</v>
      </c>
      <c r="E205" s="35" t="s">
        <v>1121</v>
      </c>
      <c r="F205" s="34" t="s">
        <v>1122</v>
      </c>
      <c r="G205" s="34" t="s">
        <v>90</v>
      </c>
      <c r="H205" s="33" t="s">
        <v>1123</v>
      </c>
      <c r="I205" s="33" t="s">
        <v>378</v>
      </c>
      <c r="J205" s="42">
        <f t="shared" si="21"/>
        <v>61.137931034482762</v>
      </c>
      <c r="K205" s="44">
        <f t="shared" si="22"/>
        <v>6.113793103448276</v>
      </c>
      <c r="L205" s="33" t="s">
        <v>1124</v>
      </c>
      <c r="M205" s="33" t="s">
        <v>398</v>
      </c>
      <c r="N205" s="42">
        <f t="shared" si="23"/>
        <v>66.125</v>
      </c>
      <c r="O205" s="42">
        <f t="shared" si="24"/>
        <v>13.225</v>
      </c>
      <c r="P205" s="36">
        <v>30</v>
      </c>
      <c r="Q205" s="37">
        <v>35</v>
      </c>
      <c r="R205" s="37">
        <v>0</v>
      </c>
      <c r="S205" s="37"/>
      <c r="T205" s="30">
        <v>0</v>
      </c>
      <c r="U205" s="46">
        <f t="shared" si="25"/>
        <v>0</v>
      </c>
      <c r="V205" s="46">
        <f t="shared" si="26"/>
        <v>35</v>
      </c>
      <c r="W205" s="37">
        <v>0</v>
      </c>
      <c r="X205" s="38">
        <v>6.1428571428571432</v>
      </c>
      <c r="Y205" s="37">
        <v>5</v>
      </c>
      <c r="Z205" s="32">
        <f t="shared" si="27"/>
        <v>65.481650246305421</v>
      </c>
    </row>
    <row r="206" spans="1:26" ht="34.5">
      <c r="A206" s="19">
        <v>204</v>
      </c>
      <c r="B206" s="19">
        <v>159821</v>
      </c>
      <c r="C206" s="19">
        <v>1222190358</v>
      </c>
      <c r="D206" s="20" t="s">
        <v>1125</v>
      </c>
      <c r="E206" s="27" t="s">
        <v>1126</v>
      </c>
      <c r="F206" s="20" t="s">
        <v>837</v>
      </c>
      <c r="G206" s="20" t="s">
        <v>90</v>
      </c>
      <c r="H206" s="19" t="s">
        <v>1127</v>
      </c>
      <c r="I206" s="19" t="s">
        <v>378</v>
      </c>
      <c r="J206" s="42">
        <f t="shared" si="21"/>
        <v>65.965517241379317</v>
      </c>
      <c r="K206" s="44">
        <f t="shared" si="22"/>
        <v>6.5965517241379317</v>
      </c>
      <c r="L206" s="19" t="s">
        <v>1128</v>
      </c>
      <c r="M206" s="19" t="s">
        <v>380</v>
      </c>
      <c r="N206" s="42">
        <f t="shared" si="23"/>
        <v>79.150000000000006</v>
      </c>
      <c r="O206" s="42">
        <f t="shared" si="24"/>
        <v>15.830000000000002</v>
      </c>
      <c r="P206" s="28">
        <v>30</v>
      </c>
      <c r="Q206" s="29">
        <v>0</v>
      </c>
      <c r="R206" s="29">
        <v>0</v>
      </c>
      <c r="S206" s="29"/>
      <c r="T206" s="30">
        <v>0</v>
      </c>
      <c r="U206" s="46">
        <f t="shared" si="25"/>
        <v>0</v>
      </c>
      <c r="V206" s="46">
        <f t="shared" si="26"/>
        <v>30</v>
      </c>
      <c r="W206" s="29">
        <v>0</v>
      </c>
      <c r="X206" s="31" t="s">
        <v>393</v>
      </c>
      <c r="Y206" s="29">
        <v>0</v>
      </c>
      <c r="Z206" s="32" t="e">
        <f t="shared" si="27"/>
        <v>#VALUE!</v>
      </c>
    </row>
    <row r="207" spans="1:26" ht="34.5">
      <c r="A207" s="19">
        <v>205</v>
      </c>
      <c r="B207" s="19">
        <v>160069</v>
      </c>
      <c r="C207" s="19">
        <v>1222190359</v>
      </c>
      <c r="D207" s="20" t="s">
        <v>1129</v>
      </c>
      <c r="E207" s="27" t="s">
        <v>1130</v>
      </c>
      <c r="F207" s="20" t="s">
        <v>568</v>
      </c>
      <c r="G207" s="20" t="s">
        <v>52</v>
      </c>
      <c r="H207" s="19" t="s">
        <v>1131</v>
      </c>
      <c r="I207" s="19" t="s">
        <v>371</v>
      </c>
      <c r="J207" s="42">
        <f t="shared" si="21"/>
        <v>87.233333333333334</v>
      </c>
      <c r="K207" s="44">
        <f t="shared" si="22"/>
        <v>8.7233333333333327</v>
      </c>
      <c r="L207" s="19" t="s">
        <v>1132</v>
      </c>
      <c r="M207" s="19" t="s">
        <v>405</v>
      </c>
      <c r="N207" s="42">
        <f t="shared" si="23"/>
        <v>69.125</v>
      </c>
      <c r="O207" s="42">
        <f t="shared" si="24"/>
        <v>13.824999999999999</v>
      </c>
      <c r="P207" s="28">
        <v>30</v>
      </c>
      <c r="Q207" s="29">
        <v>35</v>
      </c>
      <c r="R207" s="29">
        <v>0</v>
      </c>
      <c r="S207" s="29"/>
      <c r="T207" s="30">
        <v>0</v>
      </c>
      <c r="U207" s="46">
        <f t="shared" si="25"/>
        <v>0</v>
      </c>
      <c r="V207" s="46">
        <f t="shared" si="26"/>
        <v>35</v>
      </c>
      <c r="W207" s="29">
        <v>0</v>
      </c>
      <c r="X207" s="31" t="s">
        <v>393</v>
      </c>
      <c r="Y207" s="29">
        <v>0</v>
      </c>
      <c r="Z207" s="32" t="e">
        <f t="shared" si="27"/>
        <v>#VALUE!</v>
      </c>
    </row>
    <row r="208" spans="1:26" ht="45.75">
      <c r="A208" s="19">
        <v>206</v>
      </c>
      <c r="B208" s="33">
        <v>160412</v>
      </c>
      <c r="C208" s="33">
        <v>1222190360</v>
      </c>
      <c r="D208" s="34" t="s">
        <v>325</v>
      </c>
      <c r="E208" s="35" t="s">
        <v>326</v>
      </c>
      <c r="F208" s="34" t="s">
        <v>327</v>
      </c>
      <c r="G208" s="34" t="s">
        <v>39</v>
      </c>
      <c r="H208" s="33"/>
      <c r="I208" s="33"/>
      <c r="J208" s="42" t="e">
        <f t="shared" si="21"/>
        <v>#DIV/0!</v>
      </c>
      <c r="K208" s="44" t="e">
        <f t="shared" si="22"/>
        <v>#DIV/0!</v>
      </c>
      <c r="L208" s="33" t="s">
        <v>1027</v>
      </c>
      <c r="M208" s="33" t="s">
        <v>432</v>
      </c>
      <c r="N208" s="42">
        <f t="shared" si="23"/>
        <v>59.1</v>
      </c>
      <c r="O208" s="42">
        <f t="shared" si="24"/>
        <v>11.82</v>
      </c>
      <c r="P208" s="36">
        <v>0</v>
      </c>
      <c r="Q208" s="37">
        <v>35</v>
      </c>
      <c r="R208" s="37">
        <v>0</v>
      </c>
      <c r="S208" s="37"/>
      <c r="T208" s="30">
        <v>0</v>
      </c>
      <c r="U208" s="46">
        <f t="shared" si="25"/>
        <v>0</v>
      </c>
      <c r="V208" s="46">
        <f t="shared" si="26"/>
        <v>35</v>
      </c>
      <c r="W208" s="37">
        <v>0</v>
      </c>
      <c r="X208" s="38" t="s">
        <v>393</v>
      </c>
      <c r="Y208" s="37">
        <v>0</v>
      </c>
      <c r="Z208" s="32" t="e">
        <f t="shared" si="27"/>
        <v>#VALUE!</v>
      </c>
    </row>
    <row r="209" spans="1:26" ht="23.25">
      <c r="A209" s="19">
        <v>207</v>
      </c>
      <c r="B209" s="33">
        <v>161754</v>
      </c>
      <c r="C209" s="33">
        <v>1222190361</v>
      </c>
      <c r="D209" s="34" t="s">
        <v>1133</v>
      </c>
      <c r="E209" s="35" t="s">
        <v>772</v>
      </c>
      <c r="F209" s="34" t="s">
        <v>1134</v>
      </c>
      <c r="G209" s="34" t="s">
        <v>52</v>
      </c>
      <c r="H209" s="33" t="s">
        <v>1135</v>
      </c>
      <c r="I209" s="33" t="s">
        <v>378</v>
      </c>
      <c r="J209" s="42">
        <f t="shared" si="21"/>
        <v>75.827586206896555</v>
      </c>
      <c r="K209" s="44">
        <f t="shared" si="22"/>
        <v>7.5827586206896553</v>
      </c>
      <c r="L209" s="33" t="s">
        <v>1136</v>
      </c>
      <c r="M209" s="33" t="s">
        <v>398</v>
      </c>
      <c r="N209" s="42">
        <f t="shared" si="23"/>
        <v>74.291666666666671</v>
      </c>
      <c r="O209" s="42">
        <f t="shared" si="24"/>
        <v>14.858333333333334</v>
      </c>
      <c r="P209" s="36">
        <v>0</v>
      </c>
      <c r="Q209" s="37">
        <v>35</v>
      </c>
      <c r="R209" s="37">
        <v>0</v>
      </c>
      <c r="S209" s="37"/>
      <c r="T209" s="30">
        <v>0</v>
      </c>
      <c r="U209" s="46">
        <f t="shared" si="25"/>
        <v>0</v>
      </c>
      <c r="V209" s="46">
        <f t="shared" si="26"/>
        <v>35</v>
      </c>
      <c r="W209" s="37">
        <v>0</v>
      </c>
      <c r="X209" s="38" t="s">
        <v>393</v>
      </c>
      <c r="Y209" s="37">
        <v>0</v>
      </c>
      <c r="Z209" s="32" t="e">
        <f t="shared" si="27"/>
        <v>#VALUE!</v>
      </c>
    </row>
    <row r="210" spans="1:26" ht="34.5">
      <c r="A210" s="19">
        <v>208</v>
      </c>
      <c r="B210" s="19">
        <v>163618</v>
      </c>
      <c r="C210" s="19">
        <v>1222190362</v>
      </c>
      <c r="D210" s="20" t="s">
        <v>1137</v>
      </c>
      <c r="E210" s="27" t="s">
        <v>1138</v>
      </c>
      <c r="F210" s="20" t="s">
        <v>1139</v>
      </c>
      <c r="G210" s="20" t="s">
        <v>52</v>
      </c>
      <c r="H210" s="19" t="s">
        <v>1140</v>
      </c>
      <c r="I210" s="19" t="s">
        <v>377</v>
      </c>
      <c r="J210" s="42">
        <f t="shared" si="21"/>
        <v>68.551724137931032</v>
      </c>
      <c r="K210" s="44">
        <f t="shared" si="22"/>
        <v>6.8551724137931034</v>
      </c>
      <c r="L210" s="19" t="s">
        <v>1141</v>
      </c>
      <c r="M210" s="19" t="s">
        <v>432</v>
      </c>
      <c r="N210" s="42">
        <f t="shared" si="23"/>
        <v>71.099999999999994</v>
      </c>
      <c r="O210" s="42">
        <f t="shared" si="24"/>
        <v>14.219999999999999</v>
      </c>
      <c r="P210" s="28">
        <v>30</v>
      </c>
      <c r="Q210" s="29">
        <v>0</v>
      </c>
      <c r="R210" s="29">
        <v>5</v>
      </c>
      <c r="S210" s="29"/>
      <c r="T210" s="30" t="s">
        <v>48</v>
      </c>
      <c r="U210" s="46">
        <f t="shared" si="25"/>
        <v>20.268000000000001</v>
      </c>
      <c r="V210" s="46">
        <f t="shared" si="26"/>
        <v>30</v>
      </c>
      <c r="W210" s="29">
        <v>0</v>
      </c>
      <c r="X210" s="31" t="s">
        <v>393</v>
      </c>
      <c r="Y210" s="29">
        <v>5</v>
      </c>
      <c r="Z210" s="32" t="e">
        <f t="shared" si="27"/>
        <v>#VALUE!</v>
      </c>
    </row>
    <row r="211" spans="1:26" ht="23.25">
      <c r="A211" s="19">
        <v>209</v>
      </c>
      <c r="B211" s="33">
        <v>164333</v>
      </c>
      <c r="C211" s="33">
        <v>1222190363</v>
      </c>
      <c r="D211" s="34" t="s">
        <v>1142</v>
      </c>
      <c r="E211" s="35" t="s">
        <v>908</v>
      </c>
      <c r="F211" s="34" t="s">
        <v>1045</v>
      </c>
      <c r="G211" s="34" t="s">
        <v>52</v>
      </c>
      <c r="H211" s="33" t="s">
        <v>613</v>
      </c>
      <c r="I211" s="33" t="s">
        <v>378</v>
      </c>
      <c r="J211" s="42">
        <f t="shared" si="21"/>
        <v>61.586206896551722</v>
      </c>
      <c r="K211" s="44">
        <f t="shared" si="22"/>
        <v>6.1586206896551721</v>
      </c>
      <c r="L211" s="33" t="s">
        <v>1143</v>
      </c>
      <c r="M211" s="33" t="s">
        <v>380</v>
      </c>
      <c r="N211" s="42">
        <f t="shared" si="23"/>
        <v>60.65</v>
      </c>
      <c r="O211" s="42">
        <f t="shared" si="24"/>
        <v>12.129999999999999</v>
      </c>
      <c r="P211" s="28">
        <v>30</v>
      </c>
      <c r="Q211" s="37">
        <v>0</v>
      </c>
      <c r="R211" s="37">
        <v>0</v>
      </c>
      <c r="S211" s="37"/>
      <c r="T211" s="30">
        <v>0</v>
      </c>
      <c r="U211" s="46">
        <f t="shared" si="25"/>
        <v>0</v>
      </c>
      <c r="V211" s="46">
        <f t="shared" si="26"/>
        <v>30</v>
      </c>
      <c r="W211" s="37">
        <v>0</v>
      </c>
      <c r="X211" s="31">
        <v>5.8571428571428568</v>
      </c>
      <c r="Y211" s="29">
        <v>5</v>
      </c>
      <c r="Z211" s="32">
        <f t="shared" si="27"/>
        <v>59.14576354679803</v>
      </c>
    </row>
    <row r="212" spans="1:26" ht="23.25">
      <c r="A212" s="19">
        <v>210</v>
      </c>
      <c r="B212" s="33">
        <v>164844</v>
      </c>
      <c r="C212" s="33">
        <v>1222190365</v>
      </c>
      <c r="D212" s="34" t="s">
        <v>1144</v>
      </c>
      <c r="E212" s="35" t="s">
        <v>1145</v>
      </c>
      <c r="F212" s="34" t="s">
        <v>1146</v>
      </c>
      <c r="G212" s="34" t="s">
        <v>52</v>
      </c>
      <c r="H212" s="33" t="s">
        <v>758</v>
      </c>
      <c r="I212" s="33" t="s">
        <v>425</v>
      </c>
      <c r="J212" s="42">
        <f t="shared" si="21"/>
        <v>70.583333333333329</v>
      </c>
      <c r="K212" s="44">
        <f t="shared" si="22"/>
        <v>7.0583333333333327</v>
      </c>
      <c r="L212" s="33" t="s">
        <v>1147</v>
      </c>
      <c r="M212" s="33" t="s">
        <v>958</v>
      </c>
      <c r="N212" s="42">
        <f t="shared" si="23"/>
        <v>64.857142857142861</v>
      </c>
      <c r="O212" s="42">
        <f t="shared" si="24"/>
        <v>12.971428571428572</v>
      </c>
      <c r="P212" s="28">
        <v>30</v>
      </c>
      <c r="Q212" s="37">
        <v>0</v>
      </c>
      <c r="R212" s="37">
        <v>0</v>
      </c>
      <c r="S212" s="37"/>
      <c r="T212" s="30">
        <v>0</v>
      </c>
      <c r="U212" s="46">
        <f t="shared" si="25"/>
        <v>0</v>
      </c>
      <c r="V212" s="46">
        <f t="shared" si="26"/>
        <v>30</v>
      </c>
      <c r="W212" s="37">
        <v>0</v>
      </c>
      <c r="X212" s="31">
        <v>5.7142857142857144</v>
      </c>
      <c r="Y212" s="29">
        <v>5</v>
      </c>
      <c r="Z212" s="32">
        <f t="shared" si="27"/>
        <v>60.744047619047613</v>
      </c>
    </row>
    <row r="213" spans="1:26" ht="23.25">
      <c r="A213" s="19">
        <v>211</v>
      </c>
      <c r="B213" s="19">
        <v>164897</v>
      </c>
      <c r="C213" s="19">
        <v>1222190366</v>
      </c>
      <c r="D213" s="20" t="s">
        <v>43</v>
      </c>
      <c r="E213" s="27" t="s">
        <v>1148</v>
      </c>
      <c r="F213" s="20" t="s">
        <v>666</v>
      </c>
      <c r="G213" s="20" t="s">
        <v>52</v>
      </c>
      <c r="H213" s="19" t="s">
        <v>1149</v>
      </c>
      <c r="I213" s="19" t="s">
        <v>425</v>
      </c>
      <c r="J213" s="42">
        <f t="shared" si="21"/>
        <v>68.25</v>
      </c>
      <c r="K213" s="44">
        <f t="shared" si="22"/>
        <v>6.8250000000000002</v>
      </c>
      <c r="L213" s="19" t="s">
        <v>1150</v>
      </c>
      <c r="M213" s="19" t="s">
        <v>380</v>
      </c>
      <c r="N213" s="42">
        <f t="shared" si="23"/>
        <v>75.400000000000006</v>
      </c>
      <c r="O213" s="42">
        <f t="shared" si="24"/>
        <v>15.080000000000002</v>
      </c>
      <c r="P213" s="28">
        <v>0</v>
      </c>
      <c r="Q213" s="29">
        <v>35</v>
      </c>
      <c r="R213" s="29">
        <v>5</v>
      </c>
      <c r="S213" s="29"/>
      <c r="T213" s="30">
        <v>0</v>
      </c>
      <c r="U213" s="46">
        <f t="shared" si="25"/>
        <v>0</v>
      </c>
      <c r="V213" s="46">
        <f t="shared" si="26"/>
        <v>35</v>
      </c>
      <c r="W213" s="29">
        <v>0</v>
      </c>
      <c r="X213" s="31" t="s">
        <v>393</v>
      </c>
      <c r="Y213" s="29">
        <v>5</v>
      </c>
      <c r="Z213" s="32" t="e">
        <f t="shared" si="27"/>
        <v>#VALUE!</v>
      </c>
    </row>
    <row r="214" spans="1:26" ht="23.25">
      <c r="A214" s="19">
        <v>212</v>
      </c>
      <c r="B214" s="19">
        <v>165112</v>
      </c>
      <c r="C214" s="19">
        <v>1222190367</v>
      </c>
      <c r="D214" s="20" t="s">
        <v>1151</v>
      </c>
      <c r="E214" s="27" t="s">
        <v>1152</v>
      </c>
      <c r="F214" s="20" t="s">
        <v>1153</v>
      </c>
      <c r="G214" s="20" t="s">
        <v>23</v>
      </c>
      <c r="H214" s="19" t="s">
        <v>1154</v>
      </c>
      <c r="I214" s="19" t="s">
        <v>378</v>
      </c>
      <c r="J214" s="42">
        <f t="shared" si="21"/>
        <v>83.620689655172413</v>
      </c>
      <c r="K214" s="44">
        <f t="shared" si="22"/>
        <v>8.362068965517242</v>
      </c>
      <c r="L214" s="19" t="s">
        <v>1155</v>
      </c>
      <c r="M214" s="19" t="s">
        <v>380</v>
      </c>
      <c r="N214" s="42">
        <f t="shared" si="23"/>
        <v>79.099999999999994</v>
      </c>
      <c r="O214" s="42">
        <f t="shared" si="24"/>
        <v>15.819999999999999</v>
      </c>
      <c r="P214" s="28">
        <v>0</v>
      </c>
      <c r="Q214" s="29">
        <v>35</v>
      </c>
      <c r="R214" s="29">
        <v>0</v>
      </c>
      <c r="S214" s="29"/>
      <c r="T214" s="30">
        <v>0</v>
      </c>
      <c r="U214" s="46">
        <f t="shared" si="25"/>
        <v>0</v>
      </c>
      <c r="V214" s="46">
        <f t="shared" si="26"/>
        <v>35</v>
      </c>
      <c r="W214" s="29">
        <v>0</v>
      </c>
      <c r="X214" s="31" t="s">
        <v>393</v>
      </c>
      <c r="Y214" s="29">
        <v>0</v>
      </c>
      <c r="Z214" s="32" t="e">
        <f t="shared" si="27"/>
        <v>#VALUE!</v>
      </c>
    </row>
    <row r="215" spans="1:26" ht="34.5">
      <c r="A215" s="19">
        <v>213</v>
      </c>
      <c r="B215" s="33">
        <v>175263</v>
      </c>
      <c r="C215" s="33">
        <v>1222190369</v>
      </c>
      <c r="D215" s="34" t="s">
        <v>1156</v>
      </c>
      <c r="E215" s="35" t="s">
        <v>1157</v>
      </c>
      <c r="F215" s="34" t="s">
        <v>1158</v>
      </c>
      <c r="G215" s="34" t="s">
        <v>140</v>
      </c>
      <c r="H215" s="33" t="s">
        <v>1159</v>
      </c>
      <c r="I215" s="33" t="s">
        <v>378</v>
      </c>
      <c r="J215" s="42">
        <f t="shared" si="21"/>
        <v>80.931034482758619</v>
      </c>
      <c r="K215" s="44">
        <f t="shared" si="22"/>
        <v>8.0931034482758619</v>
      </c>
      <c r="L215" s="33" t="s">
        <v>1160</v>
      </c>
      <c r="M215" s="33" t="s">
        <v>398</v>
      </c>
      <c r="N215" s="42">
        <f t="shared" si="23"/>
        <v>79.875</v>
      </c>
      <c r="O215" s="42">
        <f t="shared" si="24"/>
        <v>15.975</v>
      </c>
      <c r="P215" s="36">
        <v>30</v>
      </c>
      <c r="Q215" s="37">
        <v>35</v>
      </c>
      <c r="R215" s="37">
        <v>0</v>
      </c>
      <c r="S215" s="37"/>
      <c r="T215" s="30">
        <v>0</v>
      </c>
      <c r="U215" s="46">
        <f t="shared" si="25"/>
        <v>0</v>
      </c>
      <c r="V215" s="46">
        <f t="shared" si="26"/>
        <v>35</v>
      </c>
      <c r="W215" s="37">
        <v>0</v>
      </c>
      <c r="X215" s="38" t="s">
        <v>393</v>
      </c>
      <c r="Y215" s="37">
        <v>0</v>
      </c>
      <c r="Z215" s="32" t="e">
        <f t="shared" si="27"/>
        <v>#VALUE!</v>
      </c>
    </row>
    <row r="216" spans="1:26" ht="23.25">
      <c r="A216" s="19">
        <v>214</v>
      </c>
      <c r="B216" s="33">
        <v>175267</v>
      </c>
      <c r="C216" s="33">
        <v>1222190370</v>
      </c>
      <c r="D216" s="34" t="s">
        <v>329</v>
      </c>
      <c r="E216" s="35" t="s">
        <v>330</v>
      </c>
      <c r="F216" s="34" t="s">
        <v>209</v>
      </c>
      <c r="G216" s="34" t="s">
        <v>28</v>
      </c>
      <c r="H216" s="33" t="s">
        <v>1161</v>
      </c>
      <c r="I216" s="33" t="s">
        <v>378</v>
      </c>
      <c r="J216" s="42">
        <f t="shared" si="21"/>
        <v>75.034482758620683</v>
      </c>
      <c r="K216" s="44">
        <f t="shared" si="22"/>
        <v>7.503448275862068</v>
      </c>
      <c r="L216" s="33" t="s">
        <v>1162</v>
      </c>
      <c r="M216" s="33" t="s">
        <v>392</v>
      </c>
      <c r="N216" s="42">
        <f t="shared" si="23"/>
        <v>83.800000000000011</v>
      </c>
      <c r="O216" s="42">
        <f t="shared" si="24"/>
        <v>16.760000000000002</v>
      </c>
      <c r="P216" s="36">
        <v>0</v>
      </c>
      <c r="Q216" s="37">
        <v>0</v>
      </c>
      <c r="R216" s="37">
        <v>0</v>
      </c>
      <c r="S216" s="37"/>
      <c r="T216" s="30" t="s">
        <v>59</v>
      </c>
      <c r="U216" s="46">
        <f t="shared" si="25"/>
        <v>20.8</v>
      </c>
      <c r="V216" s="46">
        <f t="shared" si="26"/>
        <v>20.8</v>
      </c>
      <c r="W216" s="37">
        <v>0</v>
      </c>
      <c r="X216" s="38" t="s">
        <v>393</v>
      </c>
      <c r="Y216" s="37">
        <v>0</v>
      </c>
      <c r="Z216" s="32" t="e">
        <f t="shared" si="27"/>
        <v>#VALUE!</v>
      </c>
    </row>
    <row r="217" spans="1:26" ht="23.25">
      <c r="A217" s="19">
        <v>215</v>
      </c>
      <c r="B217" s="19">
        <v>175605</v>
      </c>
      <c r="C217" s="19">
        <v>1222190374</v>
      </c>
      <c r="D217" s="20" t="s">
        <v>1163</v>
      </c>
      <c r="E217" s="27" t="s">
        <v>1164</v>
      </c>
      <c r="F217" s="20" t="s">
        <v>1165</v>
      </c>
      <c r="G217" s="20" t="s">
        <v>23</v>
      </c>
      <c r="H217" s="19" t="s">
        <v>1166</v>
      </c>
      <c r="I217" s="19" t="s">
        <v>425</v>
      </c>
      <c r="J217" s="42">
        <f t="shared" si="21"/>
        <v>55.25</v>
      </c>
      <c r="K217" s="44">
        <f t="shared" si="22"/>
        <v>5.5250000000000004</v>
      </c>
      <c r="L217" s="19" t="s">
        <v>1167</v>
      </c>
      <c r="M217" s="19" t="s">
        <v>398</v>
      </c>
      <c r="N217" s="42">
        <f t="shared" si="23"/>
        <v>55</v>
      </c>
      <c r="O217" s="42">
        <f t="shared" si="24"/>
        <v>11</v>
      </c>
      <c r="P217" s="28">
        <v>30</v>
      </c>
      <c r="Q217" s="29">
        <v>35</v>
      </c>
      <c r="R217" s="29">
        <v>0</v>
      </c>
      <c r="S217" s="29"/>
      <c r="T217" s="30">
        <v>0</v>
      </c>
      <c r="U217" s="46">
        <f t="shared" si="25"/>
        <v>0</v>
      </c>
      <c r="V217" s="46">
        <f t="shared" si="26"/>
        <v>35</v>
      </c>
      <c r="W217" s="29">
        <v>0</v>
      </c>
      <c r="X217" s="31" t="s">
        <v>393</v>
      </c>
      <c r="Y217" s="29">
        <v>0</v>
      </c>
      <c r="Z217" s="32" t="e">
        <f t="shared" si="27"/>
        <v>#VALUE!</v>
      </c>
    </row>
    <row r="218" spans="1:26" ht="34.5">
      <c r="A218" s="19">
        <v>216</v>
      </c>
      <c r="B218" s="19">
        <v>175894</v>
      </c>
      <c r="C218" s="19">
        <v>1222190377</v>
      </c>
      <c r="D218" s="20" t="s">
        <v>1168</v>
      </c>
      <c r="E218" s="27" t="s">
        <v>1169</v>
      </c>
      <c r="F218" s="20" t="s">
        <v>828</v>
      </c>
      <c r="G218" s="20" t="s">
        <v>90</v>
      </c>
      <c r="H218" s="19" t="s">
        <v>1086</v>
      </c>
      <c r="I218" s="19" t="s">
        <v>378</v>
      </c>
      <c r="J218" s="42">
        <f t="shared" si="21"/>
        <v>69.241379310344826</v>
      </c>
      <c r="K218" s="44">
        <f t="shared" si="22"/>
        <v>6.9241379310344824</v>
      </c>
      <c r="L218" s="19" t="s">
        <v>1170</v>
      </c>
      <c r="M218" s="19" t="s">
        <v>380</v>
      </c>
      <c r="N218" s="42">
        <f t="shared" si="23"/>
        <v>69.2</v>
      </c>
      <c r="O218" s="42">
        <f t="shared" si="24"/>
        <v>13.84</v>
      </c>
      <c r="P218" s="28">
        <v>0</v>
      </c>
      <c r="Q218" s="29">
        <v>35</v>
      </c>
      <c r="R218" s="29">
        <v>0</v>
      </c>
      <c r="S218" s="29"/>
      <c r="T218" s="30">
        <v>0</v>
      </c>
      <c r="U218" s="46">
        <f t="shared" si="25"/>
        <v>0</v>
      </c>
      <c r="V218" s="46">
        <f t="shared" si="26"/>
        <v>35</v>
      </c>
      <c r="W218" s="29">
        <v>0</v>
      </c>
      <c r="X218" s="31" t="s">
        <v>393</v>
      </c>
      <c r="Y218" s="29">
        <v>5</v>
      </c>
      <c r="Z218" s="32" t="e">
        <f t="shared" si="27"/>
        <v>#VALUE!</v>
      </c>
    </row>
    <row r="219" spans="1:26" ht="34.5">
      <c r="A219" s="19">
        <v>217</v>
      </c>
      <c r="B219" s="33">
        <v>175914</v>
      </c>
      <c r="C219" s="33">
        <v>1222190378</v>
      </c>
      <c r="D219" s="34" t="s">
        <v>1171</v>
      </c>
      <c r="E219" s="35" t="s">
        <v>1172</v>
      </c>
      <c r="F219" s="34" t="s">
        <v>1173</v>
      </c>
      <c r="G219" s="34" t="s">
        <v>28</v>
      </c>
      <c r="H219" s="33" t="s">
        <v>1174</v>
      </c>
      <c r="I219" s="33" t="s">
        <v>1175</v>
      </c>
      <c r="J219" s="42">
        <f t="shared" si="21"/>
        <v>76.385542168674704</v>
      </c>
      <c r="K219" s="44">
        <f t="shared" si="22"/>
        <v>7.6385542168674707</v>
      </c>
      <c r="L219" s="33" t="s">
        <v>1176</v>
      </c>
      <c r="M219" s="33" t="s">
        <v>392</v>
      </c>
      <c r="N219" s="42">
        <f t="shared" si="23"/>
        <v>82.3</v>
      </c>
      <c r="O219" s="42">
        <f t="shared" si="24"/>
        <v>16.46</v>
      </c>
      <c r="P219" s="36">
        <v>0</v>
      </c>
      <c r="Q219" s="37">
        <v>0</v>
      </c>
      <c r="R219" s="37">
        <v>0</v>
      </c>
      <c r="S219" s="37"/>
      <c r="T219" s="30" t="s">
        <v>48</v>
      </c>
      <c r="U219" s="46">
        <f t="shared" si="25"/>
        <v>20.268000000000001</v>
      </c>
      <c r="V219" s="46">
        <f t="shared" si="26"/>
        <v>20.268000000000001</v>
      </c>
      <c r="W219" s="37">
        <v>0</v>
      </c>
      <c r="X219" s="38" t="s">
        <v>393</v>
      </c>
      <c r="Y219" s="37">
        <v>0</v>
      </c>
      <c r="Z219" s="32" t="e">
        <f t="shared" si="27"/>
        <v>#VALUE!</v>
      </c>
    </row>
    <row r="220" spans="1:26" ht="23.25">
      <c r="A220" s="19">
        <v>218</v>
      </c>
      <c r="B220" s="19">
        <v>175952</v>
      </c>
      <c r="C220" s="19">
        <v>1222190379</v>
      </c>
      <c r="D220" s="20" t="s">
        <v>331</v>
      </c>
      <c r="E220" s="27" t="s">
        <v>332</v>
      </c>
      <c r="F220" s="20" t="s">
        <v>333</v>
      </c>
      <c r="G220" s="20" t="s">
        <v>23</v>
      </c>
      <c r="H220" s="19" t="s">
        <v>1177</v>
      </c>
      <c r="I220" s="19" t="s">
        <v>375</v>
      </c>
      <c r="J220" s="42">
        <f t="shared" si="21"/>
        <v>69.714285714285708</v>
      </c>
      <c r="K220" s="44">
        <f t="shared" si="22"/>
        <v>6.9714285714285706</v>
      </c>
      <c r="L220" s="19" t="s">
        <v>1178</v>
      </c>
      <c r="M220" s="19" t="s">
        <v>380</v>
      </c>
      <c r="N220" s="42">
        <f t="shared" si="23"/>
        <v>61.45</v>
      </c>
      <c r="O220" s="42">
        <f t="shared" si="24"/>
        <v>12.290000000000001</v>
      </c>
      <c r="P220" s="28">
        <v>30</v>
      </c>
      <c r="Q220" s="29">
        <v>0</v>
      </c>
      <c r="R220" s="29">
        <v>0</v>
      </c>
      <c r="S220" s="29"/>
      <c r="T220" s="30">
        <v>0</v>
      </c>
      <c r="U220" s="46">
        <f t="shared" si="25"/>
        <v>0</v>
      </c>
      <c r="V220" s="46">
        <f t="shared" si="26"/>
        <v>30</v>
      </c>
      <c r="W220" s="29">
        <v>0</v>
      </c>
      <c r="X220" s="31" t="s">
        <v>393</v>
      </c>
      <c r="Y220" s="29">
        <v>5</v>
      </c>
      <c r="Z220" s="32" t="e">
        <f t="shared" si="27"/>
        <v>#VALUE!</v>
      </c>
    </row>
    <row r="221" spans="1:26" ht="23.25">
      <c r="A221" s="19">
        <v>219</v>
      </c>
      <c r="B221" s="19">
        <v>175963</v>
      </c>
      <c r="C221" s="19">
        <v>1222190380</v>
      </c>
      <c r="D221" s="20" t="s">
        <v>1179</v>
      </c>
      <c r="E221" s="27" t="s">
        <v>1180</v>
      </c>
      <c r="F221" s="20" t="s">
        <v>1181</v>
      </c>
      <c r="G221" s="20" t="s">
        <v>90</v>
      </c>
      <c r="H221" s="19" t="s">
        <v>1182</v>
      </c>
      <c r="I221" s="19" t="s">
        <v>378</v>
      </c>
      <c r="J221" s="42">
        <f t="shared" si="21"/>
        <v>64.172413793103445</v>
      </c>
      <c r="K221" s="44">
        <f t="shared" si="22"/>
        <v>6.4172413793103447</v>
      </c>
      <c r="L221" s="19" t="s">
        <v>1183</v>
      </c>
      <c r="M221" s="19" t="s">
        <v>398</v>
      </c>
      <c r="N221" s="42">
        <f t="shared" si="23"/>
        <v>59.083333333333336</v>
      </c>
      <c r="O221" s="42">
        <f t="shared" si="24"/>
        <v>11.816666666666666</v>
      </c>
      <c r="P221" s="28">
        <v>30</v>
      </c>
      <c r="Q221" s="29">
        <v>35</v>
      </c>
      <c r="R221" s="29">
        <v>0</v>
      </c>
      <c r="S221" s="29"/>
      <c r="T221" s="30">
        <v>0</v>
      </c>
      <c r="U221" s="46">
        <f t="shared" si="25"/>
        <v>0</v>
      </c>
      <c r="V221" s="46">
        <f t="shared" si="26"/>
        <v>35</v>
      </c>
      <c r="W221" s="29">
        <v>0</v>
      </c>
      <c r="X221" s="31" t="s">
        <v>393</v>
      </c>
      <c r="Y221" s="29">
        <v>0</v>
      </c>
      <c r="Z221" s="32" t="e">
        <f t="shared" si="27"/>
        <v>#VALUE!</v>
      </c>
    </row>
    <row r="222" spans="1:26" ht="23.25">
      <c r="A222" s="19">
        <v>220</v>
      </c>
      <c r="B222" s="33">
        <v>176015</v>
      </c>
      <c r="C222" s="33">
        <v>1222190384</v>
      </c>
      <c r="D222" s="34" t="s">
        <v>1184</v>
      </c>
      <c r="E222" s="35" t="s">
        <v>1185</v>
      </c>
      <c r="F222" s="34" t="s">
        <v>1186</v>
      </c>
      <c r="G222" s="34" t="s">
        <v>52</v>
      </c>
      <c r="H222" s="33" t="s">
        <v>1187</v>
      </c>
      <c r="I222" s="33" t="s">
        <v>425</v>
      </c>
      <c r="J222" s="42">
        <f t="shared" si="21"/>
        <v>64.083333333333329</v>
      </c>
      <c r="K222" s="44">
        <f t="shared" si="22"/>
        <v>6.4083333333333332</v>
      </c>
      <c r="L222" s="33" t="s">
        <v>1188</v>
      </c>
      <c r="M222" s="33" t="s">
        <v>432</v>
      </c>
      <c r="N222" s="42">
        <f t="shared" si="23"/>
        <v>60</v>
      </c>
      <c r="O222" s="42">
        <f t="shared" si="24"/>
        <v>12</v>
      </c>
      <c r="P222" s="28">
        <v>30</v>
      </c>
      <c r="Q222" s="37">
        <v>0</v>
      </c>
      <c r="R222" s="37">
        <v>0</v>
      </c>
      <c r="S222" s="37"/>
      <c r="T222" s="30">
        <v>0</v>
      </c>
      <c r="U222" s="46">
        <f t="shared" si="25"/>
        <v>0</v>
      </c>
      <c r="V222" s="46">
        <f t="shared" si="26"/>
        <v>30</v>
      </c>
      <c r="W222" s="37">
        <v>0</v>
      </c>
      <c r="X222" s="38" t="s">
        <v>393</v>
      </c>
      <c r="Y222" s="37">
        <v>5</v>
      </c>
      <c r="Z222" s="32" t="e">
        <f t="shared" si="27"/>
        <v>#VALUE!</v>
      </c>
    </row>
    <row r="223" spans="1:26" ht="23.25">
      <c r="A223" s="19">
        <v>221</v>
      </c>
      <c r="B223" s="33">
        <v>235998</v>
      </c>
      <c r="C223" s="33">
        <v>1222190386</v>
      </c>
      <c r="D223" s="34" t="s">
        <v>1189</v>
      </c>
      <c r="E223" s="35" t="s">
        <v>1190</v>
      </c>
      <c r="F223" s="34" t="s">
        <v>1191</v>
      </c>
      <c r="G223" s="34" t="s">
        <v>52</v>
      </c>
      <c r="H223" s="33" t="s">
        <v>721</v>
      </c>
      <c r="I223" s="33" t="s">
        <v>380</v>
      </c>
      <c r="J223" s="42">
        <f t="shared" si="21"/>
        <v>67.650000000000006</v>
      </c>
      <c r="K223" s="44">
        <f t="shared" si="22"/>
        <v>6.7650000000000006</v>
      </c>
      <c r="L223" s="33" t="s">
        <v>692</v>
      </c>
      <c r="M223" s="33" t="s">
        <v>380</v>
      </c>
      <c r="N223" s="42">
        <f t="shared" si="23"/>
        <v>63.35</v>
      </c>
      <c r="O223" s="42">
        <f t="shared" si="24"/>
        <v>12.67</v>
      </c>
      <c r="P223" s="28">
        <v>30</v>
      </c>
      <c r="Q223" s="37">
        <v>0</v>
      </c>
      <c r="R223" s="37">
        <v>0</v>
      </c>
      <c r="S223" s="37"/>
      <c r="T223" s="30">
        <v>0</v>
      </c>
      <c r="U223" s="46">
        <f t="shared" si="25"/>
        <v>0</v>
      </c>
      <c r="V223" s="46">
        <f t="shared" si="26"/>
        <v>30</v>
      </c>
      <c r="W223" s="37">
        <v>0</v>
      </c>
      <c r="X223" s="38" t="s">
        <v>393</v>
      </c>
      <c r="Y223" s="37">
        <v>0</v>
      </c>
      <c r="Z223" s="32" t="e">
        <f t="shared" si="27"/>
        <v>#VALUE!</v>
      </c>
    </row>
    <row r="224" spans="1:26" ht="34.5">
      <c r="A224" s="19">
        <v>222</v>
      </c>
      <c r="B224" s="19">
        <v>236015</v>
      </c>
      <c r="C224" s="19">
        <v>1222190387</v>
      </c>
      <c r="D224" s="20" t="s">
        <v>335</v>
      </c>
      <c r="E224" s="27" t="s">
        <v>336</v>
      </c>
      <c r="F224" s="20" t="s">
        <v>337</v>
      </c>
      <c r="G224" s="20" t="s">
        <v>140</v>
      </c>
      <c r="H224" s="19" t="s">
        <v>1192</v>
      </c>
      <c r="I224" s="19" t="s">
        <v>425</v>
      </c>
      <c r="J224" s="42">
        <f t="shared" si="21"/>
        <v>76.166666666666671</v>
      </c>
      <c r="K224" s="44">
        <f t="shared" si="22"/>
        <v>7.6166666666666671</v>
      </c>
      <c r="L224" s="19" t="s">
        <v>1193</v>
      </c>
      <c r="M224" s="19" t="s">
        <v>380</v>
      </c>
      <c r="N224" s="42">
        <f t="shared" si="23"/>
        <v>76.45</v>
      </c>
      <c r="O224" s="42">
        <f t="shared" si="24"/>
        <v>15.290000000000001</v>
      </c>
      <c r="P224" s="28">
        <v>0</v>
      </c>
      <c r="Q224" s="29">
        <v>0</v>
      </c>
      <c r="R224" s="29">
        <v>0</v>
      </c>
      <c r="S224" s="29"/>
      <c r="T224" s="30" t="s">
        <v>59</v>
      </c>
      <c r="U224" s="46">
        <f t="shared" si="25"/>
        <v>20.8</v>
      </c>
      <c r="V224" s="46">
        <f t="shared" si="26"/>
        <v>20.8</v>
      </c>
      <c r="W224" s="29">
        <v>0</v>
      </c>
      <c r="X224" s="31" t="s">
        <v>393</v>
      </c>
      <c r="Y224" s="29">
        <v>5</v>
      </c>
      <c r="Z224" s="32" t="e">
        <f t="shared" si="27"/>
        <v>#VALUE!</v>
      </c>
    </row>
    <row r="225" spans="1:26" ht="23.25">
      <c r="A225" s="19">
        <v>223</v>
      </c>
      <c r="B225" s="19">
        <v>236023</v>
      </c>
      <c r="C225" s="19">
        <v>1222190388</v>
      </c>
      <c r="D225" s="20" t="s">
        <v>340</v>
      </c>
      <c r="E225" s="27" t="s">
        <v>341</v>
      </c>
      <c r="F225" s="20" t="s">
        <v>200</v>
      </c>
      <c r="G225" s="20" t="s">
        <v>39</v>
      </c>
      <c r="H225" s="19" t="s">
        <v>1194</v>
      </c>
      <c r="I225" s="19" t="s">
        <v>462</v>
      </c>
      <c r="J225" s="42">
        <f t="shared" si="21"/>
        <v>60.111111111111114</v>
      </c>
      <c r="K225" s="44">
        <f t="shared" si="22"/>
        <v>6.0111111111111111</v>
      </c>
      <c r="L225" s="19" t="s">
        <v>1195</v>
      </c>
      <c r="M225" s="19" t="s">
        <v>1196</v>
      </c>
      <c r="N225" s="42">
        <f t="shared" si="23"/>
        <v>76.5</v>
      </c>
      <c r="O225" s="42">
        <f t="shared" si="24"/>
        <v>15.3</v>
      </c>
      <c r="P225" s="28"/>
      <c r="Q225" s="29"/>
      <c r="R225" s="29"/>
      <c r="S225" s="29"/>
      <c r="T225" s="30" t="s">
        <v>160</v>
      </c>
      <c r="U225" s="46">
        <f t="shared" si="25"/>
        <v>21.332000000000001</v>
      </c>
      <c r="V225" s="46">
        <f t="shared" si="26"/>
        <v>21.332000000000001</v>
      </c>
      <c r="W225" s="29"/>
      <c r="X225" s="31" t="s">
        <v>393</v>
      </c>
      <c r="Y225" s="29">
        <v>0</v>
      </c>
      <c r="Z225" s="32" t="e">
        <f t="shared" si="27"/>
        <v>#VALUE!</v>
      </c>
    </row>
    <row r="226" spans="1:26" ht="23.25">
      <c r="A226" s="19">
        <v>224</v>
      </c>
      <c r="B226" s="19">
        <v>236024</v>
      </c>
      <c r="C226" s="19">
        <v>1222190389</v>
      </c>
      <c r="D226" s="20" t="s">
        <v>1197</v>
      </c>
      <c r="E226" s="27" t="s">
        <v>1198</v>
      </c>
      <c r="F226" s="20" t="s">
        <v>22</v>
      </c>
      <c r="G226" s="20" t="s">
        <v>52</v>
      </c>
      <c r="H226" s="19" t="s">
        <v>1159</v>
      </c>
      <c r="I226" s="19" t="s">
        <v>378</v>
      </c>
      <c r="J226" s="42">
        <f t="shared" si="21"/>
        <v>80.931034482758619</v>
      </c>
      <c r="K226" s="44">
        <f t="shared" si="22"/>
        <v>8.0931034482758619</v>
      </c>
      <c r="L226" s="19" t="s">
        <v>798</v>
      </c>
      <c r="M226" s="19" t="s">
        <v>398</v>
      </c>
      <c r="N226" s="42">
        <f t="shared" si="23"/>
        <v>78.291666666666671</v>
      </c>
      <c r="O226" s="42">
        <f t="shared" si="24"/>
        <v>15.658333333333335</v>
      </c>
      <c r="P226" s="28">
        <v>30</v>
      </c>
      <c r="Q226" s="29">
        <v>35</v>
      </c>
      <c r="R226" s="29">
        <v>0</v>
      </c>
      <c r="S226" s="29"/>
      <c r="T226" s="30">
        <v>0</v>
      </c>
      <c r="U226" s="46">
        <f t="shared" si="25"/>
        <v>0</v>
      </c>
      <c r="V226" s="46">
        <f t="shared" si="26"/>
        <v>35</v>
      </c>
      <c r="W226" s="29">
        <v>0</v>
      </c>
      <c r="X226" s="31" t="s">
        <v>393</v>
      </c>
      <c r="Y226" s="29">
        <v>0</v>
      </c>
      <c r="Z226" s="32" t="e">
        <f t="shared" si="27"/>
        <v>#VALUE!</v>
      </c>
    </row>
    <row r="228" spans="1:26" s="54" customFormat="1" ht="129.75" customHeight="1">
      <c r="A228" s="67" t="s">
        <v>1230</v>
      </c>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s="54" customFormat="1" ht="23.25" customHeight="1">
      <c r="A229" s="69" t="s">
        <v>1203</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sheetData>
  <mergeCells count="3">
    <mergeCell ref="A1:Z1"/>
    <mergeCell ref="A228:Z228"/>
    <mergeCell ref="A229:Z229"/>
  </mergeCells>
  <conditionalFormatting sqref="C3:C226">
    <cfRule type="duplicateValues" dxfId="15" priority="1"/>
  </conditionalFormatting>
  <pageMargins left="0.25" right="0" top="0.75" bottom="0.75" header="0.3" footer="0.3"/>
  <pageSetup scale="96" orientation="landscape" r:id="rId1"/>
</worksheet>
</file>

<file path=xl/worksheets/sheet8.xml><?xml version="1.0" encoding="utf-8"?>
<worksheet xmlns="http://schemas.openxmlformats.org/spreadsheetml/2006/main" xmlns:r="http://schemas.openxmlformats.org/officeDocument/2006/relationships">
  <dimension ref="A1:Z229"/>
  <sheetViews>
    <sheetView topLeftCell="A219" workbookViewId="0">
      <selection activeCell="A228" sqref="A228:Y228"/>
    </sheetView>
  </sheetViews>
  <sheetFormatPr defaultColWidth="6" defaultRowHeight="15"/>
  <cols>
    <col min="1" max="2" width="6.28515625" style="16" bestFit="1" customWidth="1"/>
    <col min="3" max="3" width="9.7109375" style="16" bestFit="1" customWidth="1"/>
    <col min="4" max="9" width="6" style="16"/>
    <col min="10" max="10" width="6.7109375" style="43" bestFit="1" customWidth="1"/>
    <col min="11" max="11" width="6.28515625" style="43" bestFit="1" customWidth="1"/>
    <col min="12" max="13" width="6.28515625" style="16" bestFit="1" customWidth="1"/>
    <col min="14" max="15" width="6.85546875" style="43" bestFit="1" customWidth="1"/>
    <col min="16" max="18" width="6.28515625" style="16" bestFit="1" customWidth="1"/>
    <col min="19" max="19" width="6.140625" style="16" bestFit="1" customWidth="1"/>
    <col min="20" max="20" width="6.28515625" style="39" bestFit="1" customWidth="1"/>
    <col min="21" max="21" width="6.28515625" style="47" bestFit="1" customWidth="1"/>
    <col min="22" max="22" width="6.28515625" style="49" bestFit="1" customWidth="1"/>
    <col min="23" max="24" width="6.28515625" style="16" bestFit="1" customWidth="1"/>
    <col min="25" max="25" width="7" style="39" bestFit="1" customWidth="1"/>
    <col min="26" max="16384" width="6" style="16"/>
  </cols>
  <sheetData>
    <row r="1" spans="1:25" s="54" customFormat="1" ht="45.75" customHeight="1">
      <c r="A1" s="66" t="s">
        <v>1214</v>
      </c>
      <c r="B1" s="66"/>
      <c r="C1" s="66"/>
      <c r="D1" s="66"/>
      <c r="E1" s="66"/>
      <c r="F1" s="66"/>
      <c r="G1" s="66"/>
      <c r="H1" s="66"/>
      <c r="I1" s="66"/>
      <c r="J1" s="66"/>
      <c r="K1" s="66"/>
      <c r="L1" s="66"/>
      <c r="M1" s="66"/>
      <c r="N1" s="66"/>
      <c r="O1" s="66"/>
      <c r="P1" s="66"/>
      <c r="Q1" s="66"/>
      <c r="R1" s="66"/>
      <c r="S1" s="66"/>
      <c r="T1" s="66"/>
      <c r="U1" s="66"/>
      <c r="V1" s="66"/>
      <c r="W1" s="66"/>
      <c r="X1" s="66"/>
      <c r="Y1" s="66"/>
    </row>
    <row r="2" spans="1:25" ht="90.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6" t="s">
        <v>366</v>
      </c>
    </row>
    <row r="3" spans="1:25" ht="34.5">
      <c r="A3" s="19">
        <v>1</v>
      </c>
      <c r="B3" s="19">
        <v>175772</v>
      </c>
      <c r="C3" s="19">
        <v>1222190001</v>
      </c>
      <c r="D3" s="20" t="s">
        <v>367</v>
      </c>
      <c r="E3" s="27" t="s">
        <v>368</v>
      </c>
      <c r="F3" s="20" t="s">
        <v>369</v>
      </c>
      <c r="G3" s="20" t="s">
        <v>39</v>
      </c>
      <c r="H3" s="19" t="s">
        <v>370</v>
      </c>
      <c r="I3" s="19" t="s">
        <v>371</v>
      </c>
      <c r="J3" s="42">
        <f>(H3*100)/I3</f>
        <v>86.13333333333334</v>
      </c>
      <c r="K3" s="44">
        <f>J3/10</f>
        <v>8.6133333333333333</v>
      </c>
      <c r="L3" s="19" t="s">
        <v>372</v>
      </c>
      <c r="M3" s="19" t="s">
        <v>373</v>
      </c>
      <c r="N3" s="42">
        <f>(L3*100)/M3</f>
        <v>76.711111111111109</v>
      </c>
      <c r="O3" s="42">
        <f>N3/5</f>
        <v>15.342222222222222</v>
      </c>
      <c r="P3" s="28">
        <v>30</v>
      </c>
      <c r="Q3" s="29">
        <v>0</v>
      </c>
      <c r="R3" s="29">
        <v>0</v>
      </c>
      <c r="S3" s="29"/>
      <c r="T3" s="30">
        <v>0</v>
      </c>
      <c r="U3" s="46">
        <f>T3*0.4</f>
        <v>0</v>
      </c>
      <c r="V3" s="46">
        <f>MAX(P3,Q3,R3,S3,U3)</f>
        <v>30</v>
      </c>
      <c r="W3" s="29">
        <v>0</v>
      </c>
      <c r="X3" s="31">
        <v>6</v>
      </c>
      <c r="Y3" s="32">
        <f>X3+W3+V3+O3+K3</f>
        <v>59.955555555555549</v>
      </c>
    </row>
    <row r="4" spans="1:25" ht="23.25">
      <c r="A4" s="19">
        <v>2</v>
      </c>
      <c r="B4" s="33">
        <v>159763</v>
      </c>
      <c r="C4" s="33">
        <v>1222190010</v>
      </c>
      <c r="D4" s="34" t="s">
        <v>25</v>
      </c>
      <c r="E4" s="35" t="s">
        <v>26</v>
      </c>
      <c r="F4" s="34" t="s">
        <v>27</v>
      </c>
      <c r="G4" s="34" t="s">
        <v>28</v>
      </c>
      <c r="H4" s="33" t="s">
        <v>374</v>
      </c>
      <c r="I4" s="33" t="s">
        <v>375</v>
      </c>
      <c r="J4" s="42">
        <f t="shared" ref="J4:J67" si="0">(H4*100)/I4</f>
        <v>74.222222222222229</v>
      </c>
      <c r="K4" s="44">
        <f t="shared" ref="K4:K67" si="1">J4/10</f>
        <v>7.4222222222222225</v>
      </c>
      <c r="L4" s="33" t="s">
        <v>376</v>
      </c>
      <c r="M4" s="33" t="s">
        <v>373</v>
      </c>
      <c r="N4" s="42">
        <f t="shared" ref="N4:N67" si="2">(L4*100)/M4</f>
        <v>68.711111111111109</v>
      </c>
      <c r="O4" s="42">
        <f t="shared" ref="O4:O67" si="3">N4/5</f>
        <v>13.742222222222221</v>
      </c>
      <c r="P4" s="36">
        <v>0</v>
      </c>
      <c r="Q4" s="37">
        <v>0</v>
      </c>
      <c r="R4" s="37">
        <v>0</v>
      </c>
      <c r="S4" s="37"/>
      <c r="T4" s="30" t="s">
        <v>31</v>
      </c>
      <c r="U4" s="46">
        <f t="shared" ref="U4:U67" si="4">T4*0.4</f>
        <v>25.6</v>
      </c>
      <c r="V4" s="46">
        <f t="shared" ref="V4:V67" si="5">MAX(P4,Q4,R4,S4,U4)</f>
        <v>25.6</v>
      </c>
      <c r="W4" s="37">
        <v>0</v>
      </c>
      <c r="X4" s="38">
        <v>8.7142857142857135</v>
      </c>
      <c r="Y4" s="32">
        <f t="shared" ref="Y4:Y67" si="6">X4+W4+V4+O4+K4</f>
        <v>55.478730158730166</v>
      </c>
    </row>
    <row r="5" spans="1:25" ht="23.25">
      <c r="A5" s="19">
        <v>3</v>
      </c>
      <c r="B5" s="19">
        <v>163710</v>
      </c>
      <c r="C5" s="19">
        <v>1222190011</v>
      </c>
      <c r="D5" s="20" t="s">
        <v>25</v>
      </c>
      <c r="E5" s="27" t="s">
        <v>32</v>
      </c>
      <c r="F5" s="20" t="s">
        <v>33</v>
      </c>
      <c r="G5" s="20" t="s">
        <v>28</v>
      </c>
      <c r="H5" s="19" t="s">
        <v>377</v>
      </c>
      <c r="I5" s="19" t="s">
        <v>378</v>
      </c>
      <c r="J5" s="42">
        <f t="shared" si="0"/>
        <v>50</v>
      </c>
      <c r="K5" s="44">
        <f t="shared" si="1"/>
        <v>5</v>
      </c>
      <c r="L5" s="19" t="s">
        <v>379</v>
      </c>
      <c r="M5" s="19" t="s">
        <v>380</v>
      </c>
      <c r="N5" s="42">
        <f t="shared" si="2"/>
        <v>61.15</v>
      </c>
      <c r="O5" s="42">
        <f t="shared" si="3"/>
        <v>12.23</v>
      </c>
      <c r="P5" s="28">
        <v>0</v>
      </c>
      <c r="Q5" s="29">
        <v>0</v>
      </c>
      <c r="R5" s="29">
        <v>0</v>
      </c>
      <c r="S5" s="29"/>
      <c r="T5" s="30" t="s">
        <v>35</v>
      </c>
      <c r="U5" s="46">
        <f t="shared" si="4"/>
        <v>24.532</v>
      </c>
      <c r="V5" s="46">
        <f t="shared" si="5"/>
        <v>24.532</v>
      </c>
      <c r="W5" s="29">
        <v>0</v>
      </c>
      <c r="X5" s="31">
        <v>5.2857142857142856</v>
      </c>
      <c r="Y5" s="32">
        <f t="shared" si="6"/>
        <v>47.047714285714285</v>
      </c>
    </row>
    <row r="6" spans="1:25" ht="23.25">
      <c r="A6" s="19">
        <v>4</v>
      </c>
      <c r="B6" s="19">
        <v>160530</v>
      </c>
      <c r="C6" s="19">
        <v>1222190012</v>
      </c>
      <c r="D6" s="20" t="s">
        <v>381</v>
      </c>
      <c r="E6" s="27" t="s">
        <v>382</v>
      </c>
      <c r="F6" s="20" t="s">
        <v>383</v>
      </c>
      <c r="G6" s="20" t="s">
        <v>23</v>
      </c>
      <c r="H6" s="19" t="s">
        <v>384</v>
      </c>
      <c r="I6" s="19" t="s">
        <v>385</v>
      </c>
      <c r="J6" s="42">
        <f t="shared" si="0"/>
        <v>73.615384615384613</v>
      </c>
      <c r="K6" s="44">
        <f t="shared" si="1"/>
        <v>7.3615384615384611</v>
      </c>
      <c r="L6" s="19">
        <v>57.2</v>
      </c>
      <c r="M6" s="19">
        <v>100</v>
      </c>
      <c r="N6" s="42">
        <v>57.2</v>
      </c>
      <c r="O6" s="42">
        <f t="shared" si="3"/>
        <v>11.440000000000001</v>
      </c>
      <c r="P6" s="28">
        <v>30</v>
      </c>
      <c r="Q6" s="29">
        <v>35</v>
      </c>
      <c r="R6" s="29">
        <v>0</v>
      </c>
      <c r="S6" s="29"/>
      <c r="T6" s="30">
        <v>0</v>
      </c>
      <c r="U6" s="46">
        <f t="shared" si="4"/>
        <v>0</v>
      </c>
      <c r="V6" s="46">
        <f t="shared" si="5"/>
        <v>35</v>
      </c>
      <c r="W6" s="29">
        <v>0</v>
      </c>
      <c r="X6" s="31">
        <v>6.5714285714285712</v>
      </c>
      <c r="Y6" s="32">
        <f t="shared" si="6"/>
        <v>60.372967032967026</v>
      </c>
    </row>
    <row r="7" spans="1:25" ht="23.25">
      <c r="A7" s="19">
        <v>5</v>
      </c>
      <c r="B7" s="19">
        <v>164457</v>
      </c>
      <c r="C7" s="19">
        <v>1222190013</v>
      </c>
      <c r="D7" s="20" t="s">
        <v>387</v>
      </c>
      <c r="E7" s="27" t="s">
        <v>388</v>
      </c>
      <c r="F7" s="20" t="s">
        <v>389</v>
      </c>
      <c r="G7" s="20" t="s">
        <v>52</v>
      </c>
      <c r="H7" s="19" t="s">
        <v>390</v>
      </c>
      <c r="I7" s="19" t="s">
        <v>375</v>
      </c>
      <c r="J7" s="42">
        <f t="shared" si="0"/>
        <v>65.460317460317455</v>
      </c>
      <c r="K7" s="44">
        <f t="shared" si="1"/>
        <v>6.5460317460317459</v>
      </c>
      <c r="L7" s="19" t="s">
        <v>391</v>
      </c>
      <c r="M7" s="19" t="s">
        <v>392</v>
      </c>
      <c r="N7" s="42">
        <f t="shared" si="2"/>
        <v>62</v>
      </c>
      <c r="O7" s="42">
        <f t="shared" si="3"/>
        <v>12.4</v>
      </c>
      <c r="P7" s="28">
        <v>0</v>
      </c>
      <c r="Q7" s="29">
        <v>35</v>
      </c>
      <c r="R7" s="29">
        <v>0</v>
      </c>
      <c r="S7" s="29"/>
      <c r="T7" s="30">
        <v>0</v>
      </c>
      <c r="U7" s="46">
        <f t="shared" si="4"/>
        <v>0</v>
      </c>
      <c r="V7" s="46">
        <f t="shared" si="5"/>
        <v>35</v>
      </c>
      <c r="W7" s="29">
        <v>0</v>
      </c>
      <c r="X7" s="31" t="s">
        <v>393</v>
      </c>
      <c r="Y7" s="32" t="e">
        <f t="shared" si="6"/>
        <v>#VALUE!</v>
      </c>
    </row>
    <row r="8" spans="1:25" ht="34.5">
      <c r="A8" s="19">
        <v>6</v>
      </c>
      <c r="B8" s="19">
        <v>160395</v>
      </c>
      <c r="C8" s="19">
        <v>1222190014</v>
      </c>
      <c r="D8" s="20" t="s">
        <v>394</v>
      </c>
      <c r="E8" s="27" t="s">
        <v>395</v>
      </c>
      <c r="F8" s="20" t="s">
        <v>396</v>
      </c>
      <c r="G8" s="20" t="s">
        <v>52</v>
      </c>
      <c r="H8" s="19" t="s">
        <v>397</v>
      </c>
      <c r="I8" s="19" t="s">
        <v>398</v>
      </c>
      <c r="J8" s="42">
        <f t="shared" si="0"/>
        <v>68.125</v>
      </c>
      <c r="K8" s="44">
        <f t="shared" si="1"/>
        <v>6.8125</v>
      </c>
      <c r="L8" s="19" t="s">
        <v>399</v>
      </c>
      <c r="M8" s="19" t="s">
        <v>398</v>
      </c>
      <c r="N8" s="42">
        <f t="shared" si="2"/>
        <v>73.208333333333329</v>
      </c>
      <c r="O8" s="42">
        <f t="shared" si="3"/>
        <v>14.641666666666666</v>
      </c>
      <c r="P8" s="28"/>
      <c r="Q8" s="29"/>
      <c r="R8" s="29"/>
      <c r="S8" s="29"/>
      <c r="T8" s="30" t="s">
        <v>59</v>
      </c>
      <c r="U8" s="46">
        <f t="shared" si="4"/>
        <v>20.8</v>
      </c>
      <c r="V8" s="46">
        <f t="shared" si="5"/>
        <v>20.8</v>
      </c>
      <c r="W8" s="29"/>
      <c r="X8" s="31">
        <v>5.2857142857142856</v>
      </c>
      <c r="Y8" s="32">
        <f t="shared" si="6"/>
        <v>47.539880952380955</v>
      </c>
    </row>
    <row r="9" spans="1:25" ht="23.25">
      <c r="A9" s="19">
        <v>7</v>
      </c>
      <c r="B9" s="19">
        <v>160029</v>
      </c>
      <c r="C9" s="19">
        <v>1222190015</v>
      </c>
      <c r="D9" s="20" t="s">
        <v>400</v>
      </c>
      <c r="E9" s="27" t="s">
        <v>401</v>
      </c>
      <c r="F9" s="20" t="s">
        <v>402</v>
      </c>
      <c r="G9" s="20" t="s">
        <v>23</v>
      </c>
      <c r="H9" s="19" t="s">
        <v>403</v>
      </c>
      <c r="I9" s="19" t="s">
        <v>385</v>
      </c>
      <c r="J9" s="42">
        <f t="shared" si="0"/>
        <v>83.307692307692307</v>
      </c>
      <c r="K9" s="44">
        <f t="shared" si="1"/>
        <v>8.3307692307692314</v>
      </c>
      <c r="L9" s="19" t="s">
        <v>404</v>
      </c>
      <c r="M9" s="19" t="s">
        <v>405</v>
      </c>
      <c r="N9" s="42">
        <f t="shared" si="2"/>
        <v>50.8125</v>
      </c>
      <c r="O9" s="42">
        <f t="shared" si="3"/>
        <v>10.1625</v>
      </c>
      <c r="P9" s="28">
        <v>30</v>
      </c>
      <c r="Q9" s="29">
        <v>35</v>
      </c>
      <c r="R9" s="29">
        <v>0</v>
      </c>
      <c r="S9" s="29"/>
      <c r="T9" s="30">
        <v>0</v>
      </c>
      <c r="U9" s="46">
        <f t="shared" si="4"/>
        <v>0</v>
      </c>
      <c r="V9" s="46">
        <f t="shared" si="5"/>
        <v>35</v>
      </c>
      <c r="W9" s="29">
        <v>0</v>
      </c>
      <c r="X9" s="31">
        <v>6.7142857142857144</v>
      </c>
      <c r="Y9" s="32">
        <f t="shared" si="6"/>
        <v>60.207554945054952</v>
      </c>
    </row>
    <row r="10" spans="1:25" ht="23.25">
      <c r="A10" s="19">
        <v>8</v>
      </c>
      <c r="B10" s="19">
        <v>159881</v>
      </c>
      <c r="C10" s="19">
        <v>1222190016</v>
      </c>
      <c r="D10" s="20" t="s">
        <v>36</v>
      </c>
      <c r="E10" s="27" t="s">
        <v>37</v>
      </c>
      <c r="F10" s="20" t="s">
        <v>38</v>
      </c>
      <c r="G10" s="20" t="s">
        <v>39</v>
      </c>
      <c r="H10" s="19" t="s">
        <v>406</v>
      </c>
      <c r="I10" s="19" t="s">
        <v>407</v>
      </c>
      <c r="J10" s="42">
        <f t="shared" si="0"/>
        <v>66.545454545454547</v>
      </c>
      <c r="K10" s="44">
        <f t="shared" si="1"/>
        <v>6.6545454545454543</v>
      </c>
      <c r="L10" s="19" t="s">
        <v>408</v>
      </c>
      <c r="M10" s="19" t="s">
        <v>380</v>
      </c>
      <c r="N10" s="42">
        <f t="shared" si="2"/>
        <v>62.9</v>
      </c>
      <c r="O10" s="42">
        <f t="shared" si="3"/>
        <v>12.58</v>
      </c>
      <c r="P10" s="28"/>
      <c r="Q10" s="29"/>
      <c r="R10" s="29"/>
      <c r="S10" s="29"/>
      <c r="T10" s="30" t="s">
        <v>42</v>
      </c>
      <c r="U10" s="46">
        <f t="shared" si="4"/>
        <v>21.868000000000002</v>
      </c>
      <c r="V10" s="46">
        <f t="shared" si="5"/>
        <v>21.868000000000002</v>
      </c>
      <c r="W10" s="29"/>
      <c r="X10" s="31" t="s">
        <v>393</v>
      </c>
      <c r="Y10" s="32" t="e">
        <f t="shared" si="6"/>
        <v>#VALUE!</v>
      </c>
    </row>
    <row r="11" spans="1:25" ht="23.25">
      <c r="A11" s="19">
        <v>9</v>
      </c>
      <c r="B11" s="33">
        <v>163627</v>
      </c>
      <c r="C11" s="33">
        <v>1222190017</v>
      </c>
      <c r="D11" s="34" t="s">
        <v>43</v>
      </c>
      <c r="E11" s="35" t="s">
        <v>44</v>
      </c>
      <c r="F11" s="34" t="s">
        <v>45</v>
      </c>
      <c r="G11" s="34" t="s">
        <v>23</v>
      </c>
      <c r="H11" s="33" t="s">
        <v>409</v>
      </c>
      <c r="I11" s="33" t="s">
        <v>378</v>
      </c>
      <c r="J11" s="42">
        <f t="shared" si="0"/>
        <v>69.034482758620683</v>
      </c>
      <c r="K11" s="44">
        <f t="shared" si="1"/>
        <v>6.9034482758620683</v>
      </c>
      <c r="L11" s="33" t="s">
        <v>410</v>
      </c>
      <c r="M11" s="33" t="s">
        <v>373</v>
      </c>
      <c r="N11" s="42">
        <f t="shared" si="2"/>
        <v>65.644444444444446</v>
      </c>
      <c r="O11" s="42">
        <f t="shared" si="3"/>
        <v>13.128888888888889</v>
      </c>
      <c r="P11" s="36">
        <v>0</v>
      </c>
      <c r="Q11" s="37">
        <v>0</v>
      </c>
      <c r="R11" s="37">
        <v>0</v>
      </c>
      <c r="S11" s="37"/>
      <c r="T11" s="30" t="s">
        <v>48</v>
      </c>
      <c r="U11" s="46">
        <f t="shared" si="4"/>
        <v>20.268000000000001</v>
      </c>
      <c r="V11" s="46">
        <f t="shared" si="5"/>
        <v>20.268000000000001</v>
      </c>
      <c r="W11" s="37">
        <v>0</v>
      </c>
      <c r="X11" s="38">
        <v>5.1428571428571432</v>
      </c>
      <c r="Y11" s="32">
        <f t="shared" si="6"/>
        <v>45.443194307608103</v>
      </c>
    </row>
    <row r="12" spans="1:25" ht="23.25">
      <c r="A12" s="19">
        <v>10</v>
      </c>
      <c r="B12" s="19">
        <v>160579</v>
      </c>
      <c r="C12" s="19">
        <v>1222190018</v>
      </c>
      <c r="D12" s="20" t="s">
        <v>49</v>
      </c>
      <c r="E12" s="27" t="s">
        <v>50</v>
      </c>
      <c r="F12" s="20" t="s">
        <v>51</v>
      </c>
      <c r="G12" s="20" t="s">
        <v>52</v>
      </c>
      <c r="H12" s="19" t="s">
        <v>411</v>
      </c>
      <c r="I12" s="19" t="s">
        <v>378</v>
      </c>
      <c r="J12" s="42">
        <f t="shared" si="0"/>
        <v>74.068965517241381</v>
      </c>
      <c r="K12" s="44">
        <f t="shared" si="1"/>
        <v>7.4068965517241381</v>
      </c>
      <c r="L12" s="19" t="s">
        <v>412</v>
      </c>
      <c r="M12" s="19" t="s">
        <v>380</v>
      </c>
      <c r="N12" s="42">
        <f t="shared" si="2"/>
        <v>76.650000000000006</v>
      </c>
      <c r="O12" s="42">
        <f t="shared" si="3"/>
        <v>15.330000000000002</v>
      </c>
      <c r="P12" s="28">
        <v>30</v>
      </c>
      <c r="Q12" s="29">
        <v>35</v>
      </c>
      <c r="R12" s="29">
        <v>0</v>
      </c>
      <c r="S12" s="29"/>
      <c r="T12" s="30" t="s">
        <v>54</v>
      </c>
      <c r="U12" s="46">
        <f t="shared" si="4"/>
        <v>22.400000000000002</v>
      </c>
      <c r="V12" s="46">
        <f t="shared" si="5"/>
        <v>35</v>
      </c>
      <c r="W12" s="29">
        <v>0</v>
      </c>
      <c r="X12" s="31">
        <v>6.5714285714285712</v>
      </c>
      <c r="Y12" s="32">
        <f t="shared" si="6"/>
        <v>64.308325123152713</v>
      </c>
    </row>
    <row r="13" spans="1:25" ht="23.25">
      <c r="A13" s="19">
        <v>11</v>
      </c>
      <c r="B13" s="33">
        <v>161530</v>
      </c>
      <c r="C13" s="33">
        <v>1222190020</v>
      </c>
      <c r="D13" s="34" t="s">
        <v>413</v>
      </c>
      <c r="E13" s="35" t="s">
        <v>414</v>
      </c>
      <c r="F13" s="34" t="s">
        <v>415</v>
      </c>
      <c r="G13" s="34" t="s">
        <v>28</v>
      </c>
      <c r="H13" s="33" t="s">
        <v>416</v>
      </c>
      <c r="I13" s="33" t="s">
        <v>378</v>
      </c>
      <c r="J13" s="42">
        <f t="shared" si="0"/>
        <v>89.206896551724142</v>
      </c>
      <c r="K13" s="44">
        <f t="shared" si="1"/>
        <v>8.9206896551724135</v>
      </c>
      <c r="L13" s="33">
        <v>1653</v>
      </c>
      <c r="M13" s="33" t="s">
        <v>380</v>
      </c>
      <c r="N13" s="42">
        <f t="shared" si="2"/>
        <v>82.65</v>
      </c>
      <c r="O13" s="42">
        <f t="shared" si="3"/>
        <v>16.53</v>
      </c>
      <c r="P13" s="36">
        <v>0</v>
      </c>
      <c r="Q13" s="37">
        <v>0</v>
      </c>
      <c r="R13" s="37">
        <v>0</v>
      </c>
      <c r="S13" s="37"/>
      <c r="T13" s="30" t="s">
        <v>54</v>
      </c>
      <c r="U13" s="46">
        <f t="shared" si="4"/>
        <v>22.400000000000002</v>
      </c>
      <c r="V13" s="46">
        <f t="shared" si="5"/>
        <v>22.400000000000002</v>
      </c>
      <c r="W13" s="37">
        <v>0</v>
      </c>
      <c r="X13" s="38">
        <v>5</v>
      </c>
      <c r="Y13" s="32">
        <f t="shared" si="6"/>
        <v>52.850689655172417</v>
      </c>
    </row>
    <row r="14" spans="1:25" ht="34.5">
      <c r="A14" s="19">
        <v>12</v>
      </c>
      <c r="B14" s="33">
        <v>163988</v>
      </c>
      <c r="C14" s="33">
        <v>1222190021</v>
      </c>
      <c r="D14" s="34" t="s">
        <v>413</v>
      </c>
      <c r="E14" s="35" t="s">
        <v>417</v>
      </c>
      <c r="F14" s="34" t="s">
        <v>418</v>
      </c>
      <c r="G14" s="34" t="s">
        <v>140</v>
      </c>
      <c r="H14" s="33" t="s">
        <v>419</v>
      </c>
      <c r="I14" s="33" t="s">
        <v>375</v>
      </c>
      <c r="J14" s="42">
        <f t="shared" si="0"/>
        <v>82.063492063492063</v>
      </c>
      <c r="K14" s="44">
        <f t="shared" si="1"/>
        <v>8.2063492063492056</v>
      </c>
      <c r="L14" s="33" t="s">
        <v>420</v>
      </c>
      <c r="M14" s="33" t="s">
        <v>380</v>
      </c>
      <c r="N14" s="42">
        <f t="shared" si="2"/>
        <v>85.5</v>
      </c>
      <c r="O14" s="42">
        <f t="shared" si="3"/>
        <v>17.100000000000001</v>
      </c>
      <c r="P14" s="36">
        <v>0</v>
      </c>
      <c r="Q14" s="37">
        <v>0</v>
      </c>
      <c r="R14" s="37">
        <v>0</v>
      </c>
      <c r="S14" s="37"/>
      <c r="T14" s="30" t="s">
        <v>160</v>
      </c>
      <c r="U14" s="46">
        <f t="shared" si="4"/>
        <v>21.332000000000001</v>
      </c>
      <c r="V14" s="46">
        <f t="shared" si="5"/>
        <v>21.332000000000001</v>
      </c>
      <c r="W14" s="37">
        <v>0</v>
      </c>
      <c r="X14" s="38">
        <v>5.4285714285714288</v>
      </c>
      <c r="Y14" s="32">
        <f t="shared" si="6"/>
        <v>52.066920634920635</v>
      </c>
    </row>
    <row r="15" spans="1:25" ht="23.25">
      <c r="A15" s="19">
        <v>13</v>
      </c>
      <c r="B15" s="33">
        <v>165040</v>
      </c>
      <c r="C15" s="33">
        <v>1222190025</v>
      </c>
      <c r="D15" s="34" t="s">
        <v>421</v>
      </c>
      <c r="E15" s="35" t="s">
        <v>422</v>
      </c>
      <c r="F15" s="34" t="s">
        <v>423</v>
      </c>
      <c r="G15" s="34" t="s">
        <v>52</v>
      </c>
      <c r="H15" s="33" t="s">
        <v>424</v>
      </c>
      <c r="I15" s="33" t="s">
        <v>425</v>
      </c>
      <c r="J15" s="42">
        <f t="shared" si="0"/>
        <v>66.916666666666671</v>
      </c>
      <c r="K15" s="44">
        <f t="shared" si="1"/>
        <v>6.6916666666666673</v>
      </c>
      <c r="L15" s="33" t="s">
        <v>426</v>
      </c>
      <c r="M15" s="33" t="s">
        <v>380</v>
      </c>
      <c r="N15" s="42">
        <f t="shared" si="2"/>
        <v>73.650000000000006</v>
      </c>
      <c r="O15" s="42">
        <f t="shared" si="3"/>
        <v>14.73</v>
      </c>
      <c r="P15" s="36">
        <v>0</v>
      </c>
      <c r="Q15" s="37">
        <v>0</v>
      </c>
      <c r="R15" s="37">
        <v>25</v>
      </c>
      <c r="S15" s="37"/>
      <c r="T15" s="30">
        <v>0</v>
      </c>
      <c r="U15" s="46">
        <f t="shared" si="4"/>
        <v>0</v>
      </c>
      <c r="V15" s="46">
        <f t="shared" si="5"/>
        <v>25</v>
      </c>
      <c r="W15" s="37">
        <v>0</v>
      </c>
      <c r="X15" s="38" t="s">
        <v>393</v>
      </c>
      <c r="Y15" s="32" t="e">
        <f t="shared" si="6"/>
        <v>#VALUE!</v>
      </c>
    </row>
    <row r="16" spans="1:25" ht="23.25">
      <c r="A16" s="19">
        <v>14</v>
      </c>
      <c r="B16" s="33">
        <v>163206</v>
      </c>
      <c r="C16" s="33">
        <v>1222190026</v>
      </c>
      <c r="D16" s="34" t="s">
        <v>427</v>
      </c>
      <c r="E16" s="35" t="s">
        <v>428</v>
      </c>
      <c r="F16" s="34" t="s">
        <v>429</v>
      </c>
      <c r="G16" s="34" t="s">
        <v>52</v>
      </c>
      <c r="H16" s="33" t="s">
        <v>430</v>
      </c>
      <c r="I16" s="33" t="s">
        <v>425</v>
      </c>
      <c r="J16" s="42">
        <f t="shared" si="0"/>
        <v>75.166666666666671</v>
      </c>
      <c r="K16" s="44">
        <f t="shared" si="1"/>
        <v>7.5166666666666675</v>
      </c>
      <c r="L16" s="33" t="s">
        <v>431</v>
      </c>
      <c r="M16" s="33" t="s">
        <v>432</v>
      </c>
      <c r="N16" s="42">
        <f t="shared" si="2"/>
        <v>71.900000000000006</v>
      </c>
      <c r="O16" s="42">
        <f t="shared" si="3"/>
        <v>14.38</v>
      </c>
      <c r="P16" s="36">
        <v>30</v>
      </c>
      <c r="Q16" s="37">
        <v>0</v>
      </c>
      <c r="R16" s="37">
        <v>0</v>
      </c>
      <c r="S16" s="37">
        <v>20</v>
      </c>
      <c r="T16" s="30">
        <v>0</v>
      </c>
      <c r="U16" s="46">
        <f t="shared" si="4"/>
        <v>0</v>
      </c>
      <c r="V16" s="46">
        <f t="shared" si="5"/>
        <v>30</v>
      </c>
      <c r="W16" s="37">
        <v>0</v>
      </c>
      <c r="X16" s="38">
        <v>6.2857142857142856</v>
      </c>
      <c r="Y16" s="32">
        <f t="shared" si="6"/>
        <v>58.182380952380953</v>
      </c>
    </row>
    <row r="17" spans="1:25" ht="23.25">
      <c r="A17" s="19">
        <v>15</v>
      </c>
      <c r="B17" s="19">
        <v>175697</v>
      </c>
      <c r="C17" s="19">
        <v>1222190029</v>
      </c>
      <c r="D17" s="20" t="s">
        <v>433</v>
      </c>
      <c r="E17" s="27" t="s">
        <v>434</v>
      </c>
      <c r="F17" s="20" t="s">
        <v>435</v>
      </c>
      <c r="G17" s="20" t="s">
        <v>140</v>
      </c>
      <c r="H17" s="19" t="s">
        <v>436</v>
      </c>
      <c r="I17" s="19" t="s">
        <v>378</v>
      </c>
      <c r="J17" s="42">
        <f t="shared" si="0"/>
        <v>82.310344827586206</v>
      </c>
      <c r="K17" s="44">
        <f t="shared" si="1"/>
        <v>8.2310344827586199</v>
      </c>
      <c r="L17" s="19" t="s">
        <v>437</v>
      </c>
      <c r="M17" s="19" t="s">
        <v>405</v>
      </c>
      <c r="N17" s="42">
        <f t="shared" si="2"/>
        <v>67.4375</v>
      </c>
      <c r="O17" s="42">
        <f t="shared" si="3"/>
        <v>13.487500000000001</v>
      </c>
      <c r="P17" s="28">
        <v>30</v>
      </c>
      <c r="Q17" s="29">
        <v>35</v>
      </c>
      <c r="R17" s="29">
        <v>0</v>
      </c>
      <c r="S17" s="29"/>
      <c r="T17" s="30">
        <v>0</v>
      </c>
      <c r="U17" s="46">
        <f t="shared" si="4"/>
        <v>0</v>
      </c>
      <c r="V17" s="46">
        <f t="shared" si="5"/>
        <v>35</v>
      </c>
      <c r="W17" s="29">
        <v>0</v>
      </c>
      <c r="X17" s="31">
        <v>6.8571428571428568</v>
      </c>
      <c r="Y17" s="32">
        <f t="shared" si="6"/>
        <v>63.575677339901475</v>
      </c>
    </row>
    <row r="18" spans="1:25" ht="23.25">
      <c r="A18" s="19">
        <v>16</v>
      </c>
      <c r="B18" s="33">
        <v>164308</v>
      </c>
      <c r="C18" s="33">
        <v>1222190033</v>
      </c>
      <c r="D18" s="34" t="s">
        <v>438</v>
      </c>
      <c r="E18" s="35" t="s">
        <v>439</v>
      </c>
      <c r="F18" s="34" t="s">
        <v>440</v>
      </c>
      <c r="G18" s="34" t="s">
        <v>28</v>
      </c>
      <c r="H18" s="33"/>
      <c r="I18" s="33"/>
      <c r="J18" s="42" t="e">
        <f t="shared" si="0"/>
        <v>#DIV/0!</v>
      </c>
      <c r="K18" s="44" t="e">
        <f t="shared" si="1"/>
        <v>#DIV/0!</v>
      </c>
      <c r="L18" s="33" t="s">
        <v>386</v>
      </c>
      <c r="M18" s="33" t="s">
        <v>386</v>
      </c>
      <c r="N18" s="42" t="e">
        <f t="shared" si="2"/>
        <v>#VALUE!</v>
      </c>
      <c r="O18" s="42" t="e">
        <f t="shared" si="3"/>
        <v>#VALUE!</v>
      </c>
      <c r="P18" s="36">
        <v>30</v>
      </c>
      <c r="Q18" s="37">
        <v>35</v>
      </c>
      <c r="R18" s="37">
        <v>5</v>
      </c>
      <c r="S18" s="37"/>
      <c r="T18" s="30">
        <v>0</v>
      </c>
      <c r="U18" s="46">
        <f t="shared" si="4"/>
        <v>0</v>
      </c>
      <c r="V18" s="46">
        <f t="shared" si="5"/>
        <v>35</v>
      </c>
      <c r="W18" s="37">
        <v>10</v>
      </c>
      <c r="X18" s="38" t="s">
        <v>393</v>
      </c>
      <c r="Y18" s="32" t="e">
        <f t="shared" si="6"/>
        <v>#VALUE!</v>
      </c>
    </row>
    <row r="19" spans="1:25" ht="23.25">
      <c r="A19" s="19">
        <v>17</v>
      </c>
      <c r="B19" s="33">
        <v>164815</v>
      </c>
      <c r="C19" s="33">
        <v>1222190034</v>
      </c>
      <c r="D19" s="34" t="s">
        <v>441</v>
      </c>
      <c r="E19" s="35" t="s">
        <v>442</v>
      </c>
      <c r="F19" s="34" t="s">
        <v>443</v>
      </c>
      <c r="G19" s="34" t="s">
        <v>52</v>
      </c>
      <c r="H19" s="33" t="s">
        <v>444</v>
      </c>
      <c r="I19" s="33" t="s">
        <v>378</v>
      </c>
      <c r="J19" s="42">
        <f t="shared" si="0"/>
        <v>75.965517241379317</v>
      </c>
      <c r="K19" s="44">
        <f t="shared" si="1"/>
        <v>7.5965517241379317</v>
      </c>
      <c r="L19" s="33" t="s">
        <v>445</v>
      </c>
      <c r="M19" s="33" t="s">
        <v>446</v>
      </c>
      <c r="N19" s="42">
        <f t="shared" si="2"/>
        <v>84.870689655172413</v>
      </c>
      <c r="O19" s="42">
        <f t="shared" si="3"/>
        <v>16.974137931034484</v>
      </c>
      <c r="P19" s="36"/>
      <c r="Q19" s="37"/>
      <c r="R19" s="37"/>
      <c r="S19" s="37"/>
      <c r="T19" s="30" t="s">
        <v>82</v>
      </c>
      <c r="U19" s="46">
        <f t="shared" si="4"/>
        <v>24</v>
      </c>
      <c r="V19" s="46">
        <f t="shared" si="5"/>
        <v>24</v>
      </c>
      <c r="W19" s="37"/>
      <c r="X19" s="38" t="s">
        <v>393</v>
      </c>
      <c r="Y19" s="32" t="e">
        <f t="shared" si="6"/>
        <v>#VALUE!</v>
      </c>
    </row>
    <row r="20" spans="1:25" ht="34.5">
      <c r="A20" s="19">
        <v>18</v>
      </c>
      <c r="B20" s="33">
        <v>162854</v>
      </c>
      <c r="C20" s="33">
        <v>1222190035</v>
      </c>
      <c r="D20" s="34" t="s">
        <v>447</v>
      </c>
      <c r="E20" s="35" t="s">
        <v>448</v>
      </c>
      <c r="F20" s="34" t="s">
        <v>449</v>
      </c>
      <c r="G20" s="34" t="s">
        <v>52</v>
      </c>
      <c r="H20" s="33" t="s">
        <v>450</v>
      </c>
      <c r="I20" s="33" t="s">
        <v>451</v>
      </c>
      <c r="J20" s="42">
        <f t="shared" si="0"/>
        <v>91.384615384615387</v>
      </c>
      <c r="K20" s="44">
        <f t="shared" si="1"/>
        <v>9.138461538461538</v>
      </c>
      <c r="L20" s="33" t="s">
        <v>452</v>
      </c>
      <c r="M20" s="33" t="s">
        <v>380</v>
      </c>
      <c r="N20" s="42">
        <f t="shared" si="2"/>
        <v>65.2</v>
      </c>
      <c r="O20" s="42">
        <f t="shared" si="3"/>
        <v>13.040000000000001</v>
      </c>
      <c r="P20" s="36">
        <v>30</v>
      </c>
      <c r="Q20" s="37">
        <v>35</v>
      </c>
      <c r="R20" s="37">
        <v>0</v>
      </c>
      <c r="S20" s="37"/>
      <c r="T20" s="30">
        <v>0</v>
      </c>
      <c r="U20" s="46">
        <f t="shared" si="4"/>
        <v>0</v>
      </c>
      <c r="V20" s="46">
        <f t="shared" si="5"/>
        <v>35</v>
      </c>
      <c r="W20" s="37">
        <v>0</v>
      </c>
      <c r="X20" s="38">
        <v>8.5714285714285712</v>
      </c>
      <c r="Y20" s="32">
        <f t="shared" si="6"/>
        <v>65.749890109890103</v>
      </c>
    </row>
    <row r="21" spans="1:25" ht="34.5">
      <c r="A21" s="19">
        <v>19</v>
      </c>
      <c r="B21" s="19">
        <v>160031</v>
      </c>
      <c r="C21" s="19">
        <v>1222190036</v>
      </c>
      <c r="D21" s="20" t="s">
        <v>453</v>
      </c>
      <c r="E21" s="27" t="s">
        <v>454</v>
      </c>
      <c r="F21" s="20" t="s">
        <v>455</v>
      </c>
      <c r="G21" s="20" t="s">
        <v>52</v>
      </c>
      <c r="H21" s="19" t="s">
        <v>456</v>
      </c>
      <c r="I21" s="19" t="s">
        <v>378</v>
      </c>
      <c r="J21" s="42">
        <f t="shared" si="0"/>
        <v>76.758620689655174</v>
      </c>
      <c r="K21" s="44">
        <f t="shared" si="1"/>
        <v>7.6758620689655173</v>
      </c>
      <c r="L21" s="19">
        <v>2268</v>
      </c>
      <c r="M21" s="19">
        <v>2800</v>
      </c>
      <c r="N21" s="42">
        <f t="shared" si="2"/>
        <v>81</v>
      </c>
      <c r="O21" s="42">
        <f t="shared" si="3"/>
        <v>16.2</v>
      </c>
      <c r="P21" s="28">
        <v>30</v>
      </c>
      <c r="Q21" s="29">
        <v>0</v>
      </c>
      <c r="R21" s="29">
        <v>25</v>
      </c>
      <c r="S21" s="29"/>
      <c r="T21" s="30" t="s">
        <v>269</v>
      </c>
      <c r="U21" s="46">
        <f t="shared" si="4"/>
        <v>33.6</v>
      </c>
      <c r="V21" s="46">
        <f t="shared" si="5"/>
        <v>33.6</v>
      </c>
      <c r="W21" s="29">
        <v>0</v>
      </c>
      <c r="X21" s="31">
        <v>8.4285714285714288</v>
      </c>
      <c r="Y21" s="32">
        <f t="shared" si="6"/>
        <v>65.904433497536942</v>
      </c>
    </row>
    <row r="22" spans="1:25" ht="23.25">
      <c r="A22" s="19">
        <v>20</v>
      </c>
      <c r="B22" s="33">
        <v>175499</v>
      </c>
      <c r="C22" s="33">
        <v>1222190038</v>
      </c>
      <c r="D22" s="34" t="s">
        <v>457</v>
      </c>
      <c r="E22" s="35" t="s">
        <v>458</v>
      </c>
      <c r="F22" s="34" t="s">
        <v>459</v>
      </c>
      <c r="G22" s="34" t="s">
        <v>52</v>
      </c>
      <c r="H22" s="33" t="s">
        <v>460</v>
      </c>
      <c r="I22" s="33" t="s">
        <v>398</v>
      </c>
      <c r="J22" s="42">
        <f t="shared" si="0"/>
        <v>76.916666666666671</v>
      </c>
      <c r="K22" s="44">
        <f t="shared" si="1"/>
        <v>7.6916666666666673</v>
      </c>
      <c r="L22" s="33" t="s">
        <v>461</v>
      </c>
      <c r="M22" s="33" t="s">
        <v>462</v>
      </c>
      <c r="N22" s="42">
        <f t="shared" si="2"/>
        <v>80.925925925925924</v>
      </c>
      <c r="O22" s="42">
        <f t="shared" si="3"/>
        <v>16.185185185185183</v>
      </c>
      <c r="P22" s="36"/>
      <c r="Q22" s="37"/>
      <c r="R22" s="37"/>
      <c r="S22" s="37"/>
      <c r="T22" s="30" t="s">
        <v>132</v>
      </c>
      <c r="U22" s="46">
        <f t="shared" si="4"/>
        <v>26.668000000000003</v>
      </c>
      <c r="V22" s="46">
        <f t="shared" si="5"/>
        <v>26.668000000000003</v>
      </c>
      <c r="W22" s="37"/>
      <c r="X22" s="38">
        <v>4.4285714285714288</v>
      </c>
      <c r="Y22" s="32">
        <f t="shared" si="6"/>
        <v>54.973423280423283</v>
      </c>
    </row>
    <row r="23" spans="1:25" ht="34.5">
      <c r="A23" s="19">
        <v>21</v>
      </c>
      <c r="B23" s="33">
        <v>160147</v>
      </c>
      <c r="C23" s="33">
        <v>1222190040</v>
      </c>
      <c r="D23" s="34" t="s">
        <v>463</v>
      </c>
      <c r="E23" s="35" t="s">
        <v>464</v>
      </c>
      <c r="F23" s="34" t="s">
        <v>465</v>
      </c>
      <c r="G23" s="34" t="s">
        <v>90</v>
      </c>
      <c r="H23" s="33" t="s">
        <v>466</v>
      </c>
      <c r="I23" s="33" t="s">
        <v>378</v>
      </c>
      <c r="J23" s="42">
        <f t="shared" si="0"/>
        <v>65.310344827586206</v>
      </c>
      <c r="K23" s="44">
        <f t="shared" si="1"/>
        <v>6.5310344827586206</v>
      </c>
      <c r="L23" s="33" t="s">
        <v>467</v>
      </c>
      <c r="M23" s="33" t="s">
        <v>380</v>
      </c>
      <c r="N23" s="42">
        <f t="shared" si="2"/>
        <v>80.400000000000006</v>
      </c>
      <c r="O23" s="42">
        <f t="shared" si="3"/>
        <v>16.080000000000002</v>
      </c>
      <c r="P23" s="36">
        <v>30</v>
      </c>
      <c r="Q23" s="37">
        <v>35</v>
      </c>
      <c r="R23" s="37">
        <v>0</v>
      </c>
      <c r="S23" s="37"/>
      <c r="T23" s="30">
        <v>0</v>
      </c>
      <c r="U23" s="46">
        <f t="shared" si="4"/>
        <v>0</v>
      </c>
      <c r="V23" s="46">
        <f t="shared" si="5"/>
        <v>35</v>
      </c>
      <c r="W23" s="37">
        <v>0</v>
      </c>
      <c r="X23" s="38">
        <v>8.5714285714285712</v>
      </c>
      <c r="Y23" s="32">
        <f t="shared" si="6"/>
        <v>66.182463054187195</v>
      </c>
    </row>
    <row r="24" spans="1:25" ht="23.25">
      <c r="A24" s="19">
        <v>22</v>
      </c>
      <c r="B24" s="19">
        <v>160843</v>
      </c>
      <c r="C24" s="19">
        <v>1222190041</v>
      </c>
      <c r="D24" s="20" t="s">
        <v>468</v>
      </c>
      <c r="E24" s="27" t="s">
        <v>469</v>
      </c>
      <c r="F24" s="20" t="s">
        <v>470</v>
      </c>
      <c r="G24" s="20" t="s">
        <v>52</v>
      </c>
      <c r="H24" s="19" t="s">
        <v>471</v>
      </c>
      <c r="I24" s="19" t="s">
        <v>378</v>
      </c>
      <c r="J24" s="42">
        <f t="shared" si="0"/>
        <v>70.241379310344826</v>
      </c>
      <c r="K24" s="44">
        <f t="shared" si="1"/>
        <v>7.0241379310344829</v>
      </c>
      <c r="L24" s="19">
        <v>65.87</v>
      </c>
      <c r="M24" s="19">
        <v>100</v>
      </c>
      <c r="N24" s="42">
        <f t="shared" si="2"/>
        <v>65.87</v>
      </c>
      <c r="O24" s="42">
        <f t="shared" si="3"/>
        <v>13.174000000000001</v>
      </c>
      <c r="P24" s="28">
        <v>30</v>
      </c>
      <c r="Q24" s="29">
        <v>35</v>
      </c>
      <c r="R24" s="29">
        <v>0</v>
      </c>
      <c r="S24" s="29"/>
      <c r="T24" s="30">
        <v>0</v>
      </c>
      <c r="U24" s="46">
        <f t="shared" si="4"/>
        <v>0</v>
      </c>
      <c r="V24" s="46">
        <f t="shared" si="5"/>
        <v>35</v>
      </c>
      <c r="W24" s="29">
        <v>0</v>
      </c>
      <c r="X24" s="31">
        <v>8.7142857142857135</v>
      </c>
      <c r="Y24" s="32">
        <f t="shared" si="6"/>
        <v>63.912423645320196</v>
      </c>
    </row>
    <row r="25" spans="1:25" ht="23.25">
      <c r="A25" s="19">
        <v>23</v>
      </c>
      <c r="B25" s="19">
        <v>164095</v>
      </c>
      <c r="C25" s="19">
        <v>1222190042</v>
      </c>
      <c r="D25" s="20" t="s">
        <v>472</v>
      </c>
      <c r="E25" s="27" t="s">
        <v>473</v>
      </c>
      <c r="F25" s="20" t="s">
        <v>22</v>
      </c>
      <c r="G25" s="20" t="s">
        <v>23</v>
      </c>
      <c r="H25" s="19" t="s">
        <v>474</v>
      </c>
      <c r="I25" s="19" t="s">
        <v>425</v>
      </c>
      <c r="J25" s="42">
        <f t="shared" si="0"/>
        <v>60</v>
      </c>
      <c r="K25" s="44">
        <f t="shared" si="1"/>
        <v>6</v>
      </c>
      <c r="L25" s="19" t="s">
        <v>475</v>
      </c>
      <c r="M25" s="19" t="s">
        <v>380</v>
      </c>
      <c r="N25" s="42">
        <f t="shared" si="2"/>
        <v>60.9</v>
      </c>
      <c r="O25" s="42">
        <f t="shared" si="3"/>
        <v>12.18</v>
      </c>
      <c r="P25" s="28">
        <v>30</v>
      </c>
      <c r="Q25" s="29">
        <v>0</v>
      </c>
      <c r="R25" s="29">
        <v>25</v>
      </c>
      <c r="S25" s="29"/>
      <c r="T25" s="30">
        <v>0</v>
      </c>
      <c r="U25" s="46">
        <f t="shared" si="4"/>
        <v>0</v>
      </c>
      <c r="V25" s="46">
        <f t="shared" si="5"/>
        <v>30</v>
      </c>
      <c r="W25" s="29">
        <v>0</v>
      </c>
      <c r="X25" s="31" t="s">
        <v>393</v>
      </c>
      <c r="Y25" s="32" t="e">
        <f t="shared" si="6"/>
        <v>#VALUE!</v>
      </c>
    </row>
    <row r="26" spans="1:25" ht="45.75">
      <c r="A26" s="19">
        <v>24</v>
      </c>
      <c r="B26" s="33">
        <v>161677</v>
      </c>
      <c r="C26" s="33">
        <v>1222190043</v>
      </c>
      <c r="D26" s="34" t="s">
        <v>476</v>
      </c>
      <c r="E26" s="35" t="s">
        <v>477</v>
      </c>
      <c r="F26" s="34" t="s">
        <v>478</v>
      </c>
      <c r="G26" s="34" t="s">
        <v>23</v>
      </c>
      <c r="H26" s="33" t="s">
        <v>479</v>
      </c>
      <c r="I26" s="33" t="s">
        <v>378</v>
      </c>
      <c r="J26" s="42">
        <f t="shared" si="0"/>
        <v>68.758620689655174</v>
      </c>
      <c r="K26" s="44">
        <f t="shared" si="1"/>
        <v>6.8758620689655174</v>
      </c>
      <c r="L26" s="33">
        <v>78.5</v>
      </c>
      <c r="M26" s="33">
        <v>100</v>
      </c>
      <c r="N26" s="42">
        <f t="shared" si="2"/>
        <v>78.5</v>
      </c>
      <c r="O26" s="42">
        <f t="shared" si="3"/>
        <v>15.7</v>
      </c>
      <c r="P26" s="36">
        <v>30</v>
      </c>
      <c r="Q26" s="37">
        <v>35</v>
      </c>
      <c r="R26" s="37">
        <v>0</v>
      </c>
      <c r="S26" s="37"/>
      <c r="T26" s="30" t="s">
        <v>48</v>
      </c>
      <c r="U26" s="46">
        <f t="shared" si="4"/>
        <v>20.268000000000001</v>
      </c>
      <c r="V26" s="46">
        <f t="shared" si="5"/>
        <v>35</v>
      </c>
      <c r="W26" s="37">
        <v>0</v>
      </c>
      <c r="X26" s="38">
        <v>6.1428571428571432</v>
      </c>
      <c r="Y26" s="32">
        <f t="shared" si="6"/>
        <v>63.718719211822659</v>
      </c>
    </row>
    <row r="27" spans="1:25" ht="34.5">
      <c r="A27" s="19">
        <v>25</v>
      </c>
      <c r="B27" s="19">
        <v>159713</v>
      </c>
      <c r="C27" s="19">
        <v>1222190044</v>
      </c>
      <c r="D27" s="20" t="s">
        <v>481</v>
      </c>
      <c r="E27" s="27" t="s">
        <v>482</v>
      </c>
      <c r="F27" s="20" t="s">
        <v>483</v>
      </c>
      <c r="G27" s="20" t="s">
        <v>52</v>
      </c>
      <c r="H27" s="19" t="s">
        <v>484</v>
      </c>
      <c r="I27" s="19" t="s">
        <v>378</v>
      </c>
      <c r="J27" s="42">
        <f t="shared" si="0"/>
        <v>71.517241379310349</v>
      </c>
      <c r="K27" s="44">
        <f t="shared" si="1"/>
        <v>7.1517241379310352</v>
      </c>
      <c r="L27" s="19" t="s">
        <v>485</v>
      </c>
      <c r="M27" s="19" t="s">
        <v>486</v>
      </c>
      <c r="N27" s="42">
        <f t="shared" si="2"/>
        <v>76.452830188679243</v>
      </c>
      <c r="O27" s="42">
        <f t="shared" si="3"/>
        <v>15.290566037735848</v>
      </c>
      <c r="P27" s="28">
        <v>0</v>
      </c>
      <c r="Q27" s="29">
        <v>0</v>
      </c>
      <c r="R27" s="29">
        <v>0</v>
      </c>
      <c r="S27" s="29"/>
      <c r="T27" s="30" t="s">
        <v>321</v>
      </c>
      <c r="U27" s="46">
        <f t="shared" si="4"/>
        <v>25.068000000000001</v>
      </c>
      <c r="V27" s="46">
        <f t="shared" si="5"/>
        <v>25.068000000000001</v>
      </c>
      <c r="W27" s="29">
        <v>0</v>
      </c>
      <c r="X27" s="31">
        <v>5.1428571428571432</v>
      </c>
      <c r="Y27" s="32">
        <f t="shared" si="6"/>
        <v>52.653147318524027</v>
      </c>
    </row>
    <row r="28" spans="1:25" ht="23.25">
      <c r="A28" s="19">
        <v>26</v>
      </c>
      <c r="B28" s="33">
        <v>162330</v>
      </c>
      <c r="C28" s="33">
        <v>1222190051</v>
      </c>
      <c r="D28" s="34" t="s">
        <v>55</v>
      </c>
      <c r="E28" s="35" t="s">
        <v>56</v>
      </c>
      <c r="F28" s="34" t="s">
        <v>57</v>
      </c>
      <c r="G28" s="34" t="s">
        <v>28</v>
      </c>
      <c r="H28" s="33" t="s">
        <v>487</v>
      </c>
      <c r="I28" s="33" t="s">
        <v>378</v>
      </c>
      <c r="J28" s="42">
        <f t="shared" si="0"/>
        <v>57.689655172413794</v>
      </c>
      <c r="K28" s="44">
        <f t="shared" si="1"/>
        <v>5.7689655172413792</v>
      </c>
      <c r="L28" s="33" t="s">
        <v>488</v>
      </c>
      <c r="M28" s="33" t="s">
        <v>380</v>
      </c>
      <c r="N28" s="42">
        <f t="shared" si="2"/>
        <v>59.6</v>
      </c>
      <c r="O28" s="42">
        <f t="shared" si="3"/>
        <v>11.92</v>
      </c>
      <c r="P28" s="28">
        <v>30</v>
      </c>
      <c r="Q28" s="29">
        <v>35</v>
      </c>
      <c r="R28" s="29">
        <v>0</v>
      </c>
      <c r="S28" s="29"/>
      <c r="T28" s="30" t="s">
        <v>59</v>
      </c>
      <c r="U28" s="46">
        <f t="shared" si="4"/>
        <v>20.8</v>
      </c>
      <c r="V28" s="46">
        <f t="shared" si="5"/>
        <v>35</v>
      </c>
      <c r="W28" s="29">
        <v>0</v>
      </c>
      <c r="X28" s="31">
        <v>8.5714285714285712</v>
      </c>
      <c r="Y28" s="32">
        <f t="shared" si="6"/>
        <v>61.260394088669948</v>
      </c>
    </row>
    <row r="29" spans="1:25" ht="23.25">
      <c r="A29" s="19">
        <v>27</v>
      </c>
      <c r="B29" s="33">
        <v>162235</v>
      </c>
      <c r="C29" s="33">
        <v>1222190052</v>
      </c>
      <c r="D29" s="34" t="s">
        <v>489</v>
      </c>
      <c r="E29" s="35" t="s">
        <v>67</v>
      </c>
      <c r="F29" s="34" t="s">
        <v>490</v>
      </c>
      <c r="G29" s="34" t="s">
        <v>23</v>
      </c>
      <c r="H29" s="33" t="s">
        <v>491</v>
      </c>
      <c r="I29" s="33" t="s">
        <v>378</v>
      </c>
      <c r="J29" s="42">
        <f t="shared" si="0"/>
        <v>70.65517241379311</v>
      </c>
      <c r="K29" s="44">
        <f t="shared" si="1"/>
        <v>7.065517241379311</v>
      </c>
      <c r="L29" s="33" t="s">
        <v>492</v>
      </c>
      <c r="M29" s="33" t="s">
        <v>398</v>
      </c>
      <c r="N29" s="42">
        <f t="shared" si="2"/>
        <v>75.083333333333329</v>
      </c>
      <c r="O29" s="42">
        <f t="shared" si="3"/>
        <v>15.016666666666666</v>
      </c>
      <c r="P29" s="36">
        <v>30</v>
      </c>
      <c r="Q29" s="37">
        <v>35</v>
      </c>
      <c r="R29" s="37">
        <v>0</v>
      </c>
      <c r="S29" s="37"/>
      <c r="T29" s="30">
        <v>0</v>
      </c>
      <c r="U29" s="46">
        <f t="shared" si="4"/>
        <v>0</v>
      </c>
      <c r="V29" s="46">
        <f t="shared" si="5"/>
        <v>35</v>
      </c>
      <c r="W29" s="37">
        <v>0</v>
      </c>
      <c r="X29" s="38">
        <v>8.1428571428571423</v>
      </c>
      <c r="Y29" s="32">
        <f t="shared" si="6"/>
        <v>65.225041050903116</v>
      </c>
    </row>
    <row r="30" spans="1:25" ht="45.75">
      <c r="A30" s="19">
        <v>28</v>
      </c>
      <c r="B30" s="19">
        <v>160936</v>
      </c>
      <c r="C30" s="19">
        <v>1222190053</v>
      </c>
      <c r="D30" s="20" t="s">
        <v>60</v>
      </c>
      <c r="E30" s="27" t="s">
        <v>61</v>
      </c>
      <c r="F30" s="20" t="s">
        <v>62</v>
      </c>
      <c r="G30" s="20" t="s">
        <v>52</v>
      </c>
      <c r="H30" s="19" t="s">
        <v>493</v>
      </c>
      <c r="I30" s="19" t="s">
        <v>398</v>
      </c>
      <c r="J30" s="42">
        <f t="shared" si="0"/>
        <v>67.25</v>
      </c>
      <c r="K30" s="44">
        <f t="shared" si="1"/>
        <v>6.7249999999999996</v>
      </c>
      <c r="L30" s="19" t="s">
        <v>494</v>
      </c>
      <c r="M30" s="19" t="s">
        <v>380</v>
      </c>
      <c r="N30" s="42">
        <f t="shared" si="2"/>
        <v>60.55</v>
      </c>
      <c r="O30" s="42">
        <f t="shared" si="3"/>
        <v>12.11</v>
      </c>
      <c r="P30" s="36">
        <v>30</v>
      </c>
      <c r="Q30" s="37">
        <v>0</v>
      </c>
      <c r="R30" s="37">
        <v>0</v>
      </c>
      <c r="S30" s="37"/>
      <c r="T30" s="30" t="s">
        <v>65</v>
      </c>
      <c r="U30" s="46">
        <f t="shared" si="4"/>
        <v>28.268000000000001</v>
      </c>
      <c r="V30" s="46">
        <f t="shared" si="5"/>
        <v>30</v>
      </c>
      <c r="W30" s="37">
        <v>0</v>
      </c>
      <c r="X30" s="38">
        <v>6.4285714285714288</v>
      </c>
      <c r="Y30" s="32">
        <f t="shared" si="6"/>
        <v>55.263571428571431</v>
      </c>
    </row>
    <row r="31" spans="1:25" ht="45.75">
      <c r="A31" s="19">
        <v>29</v>
      </c>
      <c r="B31" s="19">
        <v>160398</v>
      </c>
      <c r="C31" s="19">
        <v>1222190054</v>
      </c>
      <c r="D31" s="20" t="s">
        <v>66</v>
      </c>
      <c r="E31" s="27" t="s">
        <v>67</v>
      </c>
      <c r="F31" s="20" t="s">
        <v>68</v>
      </c>
      <c r="G31" s="20" t="s">
        <v>52</v>
      </c>
      <c r="H31" s="19" t="s">
        <v>495</v>
      </c>
      <c r="I31" s="19" t="s">
        <v>385</v>
      </c>
      <c r="J31" s="42">
        <f t="shared" si="0"/>
        <v>77.961538461538467</v>
      </c>
      <c r="K31" s="44">
        <f t="shared" si="1"/>
        <v>7.7961538461538469</v>
      </c>
      <c r="L31" s="19">
        <v>74.83</v>
      </c>
      <c r="M31" s="19">
        <v>100</v>
      </c>
      <c r="N31" s="42">
        <f t="shared" si="2"/>
        <v>74.83</v>
      </c>
      <c r="O31" s="42">
        <f t="shared" si="3"/>
        <v>14.965999999999999</v>
      </c>
      <c r="P31" s="28"/>
      <c r="Q31" s="29"/>
      <c r="R31" s="29"/>
      <c r="S31" s="29"/>
      <c r="T31" s="30" t="s">
        <v>42</v>
      </c>
      <c r="U31" s="46">
        <f t="shared" si="4"/>
        <v>21.868000000000002</v>
      </c>
      <c r="V31" s="46">
        <f t="shared" si="5"/>
        <v>21.868000000000002</v>
      </c>
      <c r="W31" s="29"/>
      <c r="X31" s="31">
        <v>8.5714285714285712</v>
      </c>
      <c r="Y31" s="32">
        <f t="shared" si="6"/>
        <v>53.201582417582422</v>
      </c>
    </row>
    <row r="32" spans="1:25" ht="34.5">
      <c r="A32" s="19">
        <v>30</v>
      </c>
      <c r="B32" s="19">
        <v>160707</v>
      </c>
      <c r="C32" s="19">
        <v>1222190055</v>
      </c>
      <c r="D32" s="20" t="s">
        <v>71</v>
      </c>
      <c r="E32" s="27" t="s">
        <v>72</v>
      </c>
      <c r="F32" s="20" t="s">
        <v>73</v>
      </c>
      <c r="G32" s="20" t="s">
        <v>39</v>
      </c>
      <c r="H32" s="19" t="s">
        <v>497</v>
      </c>
      <c r="I32" s="19" t="s">
        <v>385</v>
      </c>
      <c r="J32" s="42">
        <f t="shared" si="0"/>
        <v>75.192307692307693</v>
      </c>
      <c r="K32" s="44">
        <f t="shared" si="1"/>
        <v>7.5192307692307692</v>
      </c>
      <c r="L32" s="19" t="s">
        <v>498</v>
      </c>
      <c r="M32" s="19" t="s">
        <v>380</v>
      </c>
      <c r="N32" s="42">
        <f t="shared" si="2"/>
        <v>77.150000000000006</v>
      </c>
      <c r="O32" s="42">
        <f t="shared" si="3"/>
        <v>15.430000000000001</v>
      </c>
      <c r="P32" s="28">
        <v>30</v>
      </c>
      <c r="Q32" s="29">
        <v>35</v>
      </c>
      <c r="R32" s="29">
        <v>0</v>
      </c>
      <c r="S32" s="29"/>
      <c r="T32" s="30">
        <v>0</v>
      </c>
      <c r="U32" s="46">
        <f t="shared" si="4"/>
        <v>0</v>
      </c>
      <c r="V32" s="46">
        <f t="shared" si="5"/>
        <v>35</v>
      </c>
      <c r="W32" s="29">
        <v>0</v>
      </c>
      <c r="X32" s="31">
        <v>6.5714285714285712</v>
      </c>
      <c r="Y32" s="32">
        <f t="shared" si="6"/>
        <v>64.520659340659336</v>
      </c>
    </row>
    <row r="33" spans="1:25" ht="23.25">
      <c r="A33" s="19">
        <v>31</v>
      </c>
      <c r="B33" s="33">
        <v>163040</v>
      </c>
      <c r="C33" s="33">
        <v>1222190056</v>
      </c>
      <c r="D33" s="34" t="s">
        <v>499</v>
      </c>
      <c r="E33" s="35" t="s">
        <v>500</v>
      </c>
      <c r="F33" s="34" t="s">
        <v>501</v>
      </c>
      <c r="G33" s="34" t="s">
        <v>23</v>
      </c>
      <c r="H33" s="33" t="s">
        <v>502</v>
      </c>
      <c r="I33" s="33" t="s">
        <v>385</v>
      </c>
      <c r="J33" s="42">
        <f t="shared" si="0"/>
        <v>63.53846153846154</v>
      </c>
      <c r="K33" s="44">
        <f t="shared" si="1"/>
        <v>6.3538461538461544</v>
      </c>
      <c r="L33" s="33" t="s">
        <v>386</v>
      </c>
      <c r="M33" s="33" t="s">
        <v>392</v>
      </c>
      <c r="N33" s="42" t="e">
        <f t="shared" si="2"/>
        <v>#VALUE!</v>
      </c>
      <c r="O33" s="42" t="e">
        <f t="shared" si="3"/>
        <v>#VALUE!</v>
      </c>
      <c r="P33" s="36">
        <v>30</v>
      </c>
      <c r="Q33" s="37">
        <v>35</v>
      </c>
      <c r="R33" s="37">
        <v>0</v>
      </c>
      <c r="S33" s="37"/>
      <c r="T33" s="30">
        <v>0</v>
      </c>
      <c r="U33" s="46">
        <f t="shared" si="4"/>
        <v>0</v>
      </c>
      <c r="V33" s="46">
        <f t="shared" si="5"/>
        <v>35</v>
      </c>
      <c r="W33" s="37">
        <v>0</v>
      </c>
      <c r="X33" s="38" t="s">
        <v>393</v>
      </c>
      <c r="Y33" s="32" t="e">
        <f t="shared" si="6"/>
        <v>#VALUE!</v>
      </c>
    </row>
    <row r="34" spans="1:25" ht="57">
      <c r="A34" s="19">
        <v>32</v>
      </c>
      <c r="B34" s="33">
        <v>162241</v>
      </c>
      <c r="C34" s="33">
        <v>1222190057</v>
      </c>
      <c r="D34" s="34" t="s">
        <v>503</v>
      </c>
      <c r="E34" s="35" t="s">
        <v>504</v>
      </c>
      <c r="F34" s="34" t="s">
        <v>505</v>
      </c>
      <c r="G34" s="34" t="s">
        <v>52</v>
      </c>
      <c r="H34" s="33" t="s">
        <v>506</v>
      </c>
      <c r="I34" s="33" t="s">
        <v>375</v>
      </c>
      <c r="J34" s="42">
        <f t="shared" si="0"/>
        <v>89.365079365079367</v>
      </c>
      <c r="K34" s="44">
        <f t="shared" si="1"/>
        <v>8.9365079365079367</v>
      </c>
      <c r="L34" s="33" t="s">
        <v>507</v>
      </c>
      <c r="M34" s="33" t="s">
        <v>380</v>
      </c>
      <c r="N34" s="42">
        <f t="shared" si="2"/>
        <v>90.5</v>
      </c>
      <c r="O34" s="42">
        <f t="shared" si="3"/>
        <v>18.100000000000001</v>
      </c>
      <c r="P34" s="36">
        <v>0</v>
      </c>
      <c r="Q34" s="37">
        <v>0</v>
      </c>
      <c r="R34" s="37">
        <v>0</v>
      </c>
      <c r="S34" s="37"/>
      <c r="T34" s="30" t="s">
        <v>132</v>
      </c>
      <c r="U34" s="46">
        <f t="shared" si="4"/>
        <v>26.668000000000003</v>
      </c>
      <c r="V34" s="46">
        <f t="shared" si="5"/>
        <v>26.668000000000003</v>
      </c>
      <c r="W34" s="37">
        <v>0</v>
      </c>
      <c r="X34" s="38">
        <v>8.7142857142857135</v>
      </c>
      <c r="Y34" s="32">
        <f t="shared" si="6"/>
        <v>62.418793650793653</v>
      </c>
    </row>
    <row r="35" spans="1:25" ht="23.25">
      <c r="A35" s="19">
        <v>33</v>
      </c>
      <c r="B35" s="33">
        <v>160643</v>
      </c>
      <c r="C35" s="33">
        <v>1222190060</v>
      </c>
      <c r="D35" s="34" t="s">
        <v>77</v>
      </c>
      <c r="E35" s="35" t="s">
        <v>78</v>
      </c>
      <c r="F35" s="34" t="s">
        <v>79</v>
      </c>
      <c r="G35" s="34" t="s">
        <v>52</v>
      </c>
      <c r="H35" s="33" t="s">
        <v>508</v>
      </c>
      <c r="I35" s="33" t="s">
        <v>378</v>
      </c>
      <c r="J35" s="42">
        <f t="shared" si="0"/>
        <v>88.482758620689651</v>
      </c>
      <c r="K35" s="44">
        <f t="shared" si="1"/>
        <v>8.8482758620689648</v>
      </c>
      <c r="L35" s="33" t="s">
        <v>509</v>
      </c>
      <c r="M35" s="33" t="s">
        <v>380</v>
      </c>
      <c r="N35" s="42">
        <f t="shared" si="2"/>
        <v>84.25</v>
      </c>
      <c r="O35" s="42">
        <f t="shared" si="3"/>
        <v>16.850000000000001</v>
      </c>
      <c r="P35" s="36">
        <v>30</v>
      </c>
      <c r="Q35" s="37">
        <v>35</v>
      </c>
      <c r="R35" s="37">
        <v>0</v>
      </c>
      <c r="S35" s="37">
        <v>6</v>
      </c>
      <c r="T35" s="30" t="s">
        <v>82</v>
      </c>
      <c r="U35" s="46">
        <f t="shared" si="4"/>
        <v>24</v>
      </c>
      <c r="V35" s="46">
        <f t="shared" si="5"/>
        <v>35</v>
      </c>
      <c r="W35" s="37">
        <v>0</v>
      </c>
      <c r="X35" s="38">
        <v>8.8571428571428577</v>
      </c>
      <c r="Y35" s="32">
        <f t="shared" si="6"/>
        <v>69.555418719211829</v>
      </c>
    </row>
    <row r="36" spans="1:25" ht="23.25">
      <c r="A36" s="19">
        <v>34</v>
      </c>
      <c r="B36" s="33">
        <v>163941</v>
      </c>
      <c r="C36" s="33">
        <v>1222190061</v>
      </c>
      <c r="D36" s="34" t="s">
        <v>83</v>
      </c>
      <c r="E36" s="35" t="s">
        <v>84</v>
      </c>
      <c r="F36" s="34" t="s">
        <v>85</v>
      </c>
      <c r="G36" s="34" t="s">
        <v>52</v>
      </c>
      <c r="H36" s="33" t="s">
        <v>510</v>
      </c>
      <c r="I36" s="33" t="s">
        <v>378</v>
      </c>
      <c r="J36" s="42">
        <f t="shared" si="0"/>
        <v>79.206896551724142</v>
      </c>
      <c r="K36" s="44">
        <f t="shared" si="1"/>
        <v>7.9206896551724144</v>
      </c>
      <c r="L36" s="33" t="s">
        <v>511</v>
      </c>
      <c r="M36" s="33" t="s">
        <v>380</v>
      </c>
      <c r="N36" s="42">
        <f t="shared" si="2"/>
        <v>82.1</v>
      </c>
      <c r="O36" s="42">
        <f t="shared" si="3"/>
        <v>16.419999999999998</v>
      </c>
      <c r="P36" s="36">
        <v>30</v>
      </c>
      <c r="Q36" s="37">
        <v>0</v>
      </c>
      <c r="R36" s="37">
        <v>0</v>
      </c>
      <c r="S36" s="37"/>
      <c r="T36" s="30" t="s">
        <v>65</v>
      </c>
      <c r="U36" s="46">
        <f t="shared" si="4"/>
        <v>28.268000000000001</v>
      </c>
      <c r="V36" s="46">
        <f t="shared" si="5"/>
        <v>30</v>
      </c>
      <c r="W36" s="37">
        <v>0</v>
      </c>
      <c r="X36" s="38">
        <v>6.4285714285714288</v>
      </c>
      <c r="Y36" s="32">
        <f t="shared" si="6"/>
        <v>60.769261083743849</v>
      </c>
    </row>
    <row r="37" spans="1:25" ht="23.25">
      <c r="A37" s="19">
        <v>35</v>
      </c>
      <c r="B37" s="33">
        <v>163585</v>
      </c>
      <c r="C37" s="33">
        <v>1222190062</v>
      </c>
      <c r="D37" s="34" t="s">
        <v>512</v>
      </c>
      <c r="E37" s="35" t="s">
        <v>513</v>
      </c>
      <c r="F37" s="34" t="s">
        <v>45</v>
      </c>
      <c r="G37" s="34" t="s">
        <v>52</v>
      </c>
      <c r="H37" s="33" t="s">
        <v>514</v>
      </c>
      <c r="I37" s="33" t="s">
        <v>371</v>
      </c>
      <c r="J37" s="42">
        <f t="shared" si="0"/>
        <v>77.666666666666671</v>
      </c>
      <c r="K37" s="44">
        <f t="shared" si="1"/>
        <v>7.7666666666666675</v>
      </c>
      <c r="L37" s="33" t="s">
        <v>515</v>
      </c>
      <c r="M37" s="33" t="s">
        <v>380</v>
      </c>
      <c r="N37" s="42">
        <f t="shared" si="2"/>
        <v>76.75</v>
      </c>
      <c r="O37" s="42">
        <f t="shared" si="3"/>
        <v>15.35</v>
      </c>
      <c r="P37" s="36">
        <v>30</v>
      </c>
      <c r="Q37" s="37">
        <v>0</v>
      </c>
      <c r="R37" s="37">
        <v>0</v>
      </c>
      <c r="S37" s="37"/>
      <c r="T37" s="30">
        <v>0</v>
      </c>
      <c r="U37" s="46">
        <f t="shared" si="4"/>
        <v>0</v>
      </c>
      <c r="V37" s="46">
        <f t="shared" si="5"/>
        <v>30</v>
      </c>
      <c r="W37" s="37">
        <v>0</v>
      </c>
      <c r="X37" s="38" t="s">
        <v>393</v>
      </c>
      <c r="Y37" s="32" t="e">
        <f t="shared" si="6"/>
        <v>#VALUE!</v>
      </c>
    </row>
    <row r="38" spans="1:25" ht="34.5">
      <c r="A38" s="19">
        <v>36</v>
      </c>
      <c r="B38" s="33">
        <v>159878</v>
      </c>
      <c r="C38" s="33">
        <v>1222190064</v>
      </c>
      <c r="D38" s="34" t="s">
        <v>87</v>
      </c>
      <c r="E38" s="35" t="s">
        <v>88</v>
      </c>
      <c r="F38" s="34" t="s">
        <v>89</v>
      </c>
      <c r="G38" s="34" t="s">
        <v>90</v>
      </c>
      <c r="H38" s="33" t="s">
        <v>516</v>
      </c>
      <c r="I38" s="33" t="s">
        <v>378</v>
      </c>
      <c r="J38" s="42">
        <f t="shared" si="0"/>
        <v>78.551724137931032</v>
      </c>
      <c r="K38" s="44">
        <f t="shared" si="1"/>
        <v>7.8551724137931034</v>
      </c>
      <c r="L38" s="33" t="s">
        <v>517</v>
      </c>
      <c r="M38" s="33" t="s">
        <v>398</v>
      </c>
      <c r="N38" s="42">
        <f t="shared" si="2"/>
        <v>74</v>
      </c>
      <c r="O38" s="42">
        <f t="shared" si="3"/>
        <v>14.8</v>
      </c>
      <c r="P38" s="36"/>
      <c r="Q38" s="37"/>
      <c r="R38" s="37"/>
      <c r="S38" s="37"/>
      <c r="T38" s="30" t="s">
        <v>35</v>
      </c>
      <c r="U38" s="46">
        <f t="shared" si="4"/>
        <v>24.532</v>
      </c>
      <c r="V38" s="46">
        <f t="shared" si="5"/>
        <v>24.532</v>
      </c>
      <c r="W38" s="37"/>
      <c r="X38" s="38">
        <v>4.4285714285714288</v>
      </c>
      <c r="Y38" s="32">
        <f t="shared" si="6"/>
        <v>51.61574384236453</v>
      </c>
    </row>
    <row r="39" spans="1:25" ht="34.5">
      <c r="A39" s="19">
        <v>37</v>
      </c>
      <c r="B39" s="19">
        <v>163687</v>
      </c>
      <c r="C39" s="19">
        <v>1222190065</v>
      </c>
      <c r="D39" s="20" t="s">
        <v>518</v>
      </c>
      <c r="E39" s="27" t="s">
        <v>519</v>
      </c>
      <c r="F39" s="20" t="s">
        <v>73</v>
      </c>
      <c r="G39" s="20" t="s">
        <v>28</v>
      </c>
      <c r="H39" s="19" t="s">
        <v>520</v>
      </c>
      <c r="I39" s="19" t="s">
        <v>378</v>
      </c>
      <c r="J39" s="42">
        <f t="shared" si="0"/>
        <v>79.931034482758619</v>
      </c>
      <c r="K39" s="44">
        <f t="shared" si="1"/>
        <v>7.9931034482758623</v>
      </c>
      <c r="L39" s="19" t="s">
        <v>521</v>
      </c>
      <c r="M39" s="19" t="s">
        <v>373</v>
      </c>
      <c r="N39" s="42">
        <f t="shared" si="2"/>
        <v>81.155555555555551</v>
      </c>
      <c r="O39" s="42">
        <f t="shared" si="3"/>
        <v>16.231111111111112</v>
      </c>
      <c r="P39" s="28">
        <v>0</v>
      </c>
      <c r="Q39" s="29">
        <v>0</v>
      </c>
      <c r="R39" s="29">
        <v>0</v>
      </c>
      <c r="S39" s="29"/>
      <c r="T39" s="30" t="s">
        <v>522</v>
      </c>
      <c r="U39" s="46">
        <f t="shared" si="4"/>
        <v>29.332000000000001</v>
      </c>
      <c r="V39" s="46">
        <f t="shared" si="5"/>
        <v>29.332000000000001</v>
      </c>
      <c r="W39" s="29">
        <v>0</v>
      </c>
      <c r="X39" s="31">
        <v>8.5714285714285712</v>
      </c>
      <c r="Y39" s="32">
        <f t="shared" si="6"/>
        <v>62.127643130815542</v>
      </c>
    </row>
    <row r="40" spans="1:25" ht="23.25">
      <c r="A40" s="19">
        <v>38</v>
      </c>
      <c r="B40" s="33">
        <v>162328</v>
      </c>
      <c r="C40" s="33">
        <v>1222190068</v>
      </c>
      <c r="D40" s="34" t="s">
        <v>523</v>
      </c>
      <c r="E40" s="35" t="s">
        <v>524</v>
      </c>
      <c r="F40" s="34" t="s">
        <v>525</v>
      </c>
      <c r="G40" s="34" t="s">
        <v>52</v>
      </c>
      <c r="H40" s="33" t="s">
        <v>526</v>
      </c>
      <c r="I40" s="33" t="s">
        <v>375</v>
      </c>
      <c r="J40" s="42">
        <f t="shared" si="0"/>
        <v>70</v>
      </c>
      <c r="K40" s="44">
        <f t="shared" si="1"/>
        <v>7</v>
      </c>
      <c r="L40" s="33" t="s">
        <v>527</v>
      </c>
      <c r="M40" s="33" t="s">
        <v>380</v>
      </c>
      <c r="N40" s="42">
        <f t="shared" si="2"/>
        <v>69.75</v>
      </c>
      <c r="O40" s="42">
        <f t="shared" si="3"/>
        <v>13.95</v>
      </c>
      <c r="P40" s="36">
        <v>30</v>
      </c>
      <c r="Q40" s="37">
        <v>35</v>
      </c>
      <c r="R40" s="37">
        <v>25</v>
      </c>
      <c r="S40" s="37"/>
      <c r="T40" s="30" t="s">
        <v>528</v>
      </c>
      <c r="U40" s="46">
        <f t="shared" si="4"/>
        <v>30.400000000000002</v>
      </c>
      <c r="V40" s="46">
        <f t="shared" si="5"/>
        <v>35</v>
      </c>
      <c r="W40" s="37">
        <v>0</v>
      </c>
      <c r="X40" s="38">
        <v>8.5714285714285712</v>
      </c>
      <c r="Y40" s="32">
        <f t="shared" si="6"/>
        <v>64.521428571428572</v>
      </c>
    </row>
    <row r="41" spans="1:25" ht="34.5">
      <c r="A41" s="19">
        <v>39</v>
      </c>
      <c r="B41" s="33">
        <v>163411</v>
      </c>
      <c r="C41" s="33">
        <v>1222190069</v>
      </c>
      <c r="D41" s="34" t="s">
        <v>523</v>
      </c>
      <c r="E41" s="35" t="s">
        <v>529</v>
      </c>
      <c r="F41" s="34" t="s">
        <v>530</v>
      </c>
      <c r="G41" s="34" t="s">
        <v>52</v>
      </c>
      <c r="H41" s="33" t="s">
        <v>497</v>
      </c>
      <c r="I41" s="33" t="s">
        <v>378</v>
      </c>
      <c r="J41" s="42">
        <f t="shared" si="0"/>
        <v>67.41379310344827</v>
      </c>
      <c r="K41" s="44">
        <f t="shared" si="1"/>
        <v>6.7413793103448274</v>
      </c>
      <c r="L41" s="33" t="s">
        <v>531</v>
      </c>
      <c r="M41" s="33" t="s">
        <v>385</v>
      </c>
      <c r="N41" s="42">
        <f t="shared" si="2"/>
        <v>64.07692307692308</v>
      </c>
      <c r="O41" s="42">
        <f t="shared" si="3"/>
        <v>12.815384615384616</v>
      </c>
      <c r="P41" s="36">
        <v>30</v>
      </c>
      <c r="Q41" s="37">
        <v>0</v>
      </c>
      <c r="R41" s="37">
        <v>0</v>
      </c>
      <c r="S41" s="37"/>
      <c r="T41" s="30">
        <v>0</v>
      </c>
      <c r="U41" s="46">
        <f t="shared" si="4"/>
        <v>0</v>
      </c>
      <c r="V41" s="46">
        <f t="shared" si="5"/>
        <v>30</v>
      </c>
      <c r="W41" s="37">
        <v>0</v>
      </c>
      <c r="X41" s="38">
        <v>5.7142857142857144</v>
      </c>
      <c r="Y41" s="32">
        <f t="shared" si="6"/>
        <v>55.271049640015157</v>
      </c>
    </row>
    <row r="42" spans="1:25" ht="23.25">
      <c r="A42" s="19">
        <v>40</v>
      </c>
      <c r="B42" s="33">
        <v>163704</v>
      </c>
      <c r="C42" s="33">
        <v>1222190071</v>
      </c>
      <c r="D42" s="34" t="s">
        <v>532</v>
      </c>
      <c r="E42" s="35" t="s">
        <v>533</v>
      </c>
      <c r="F42" s="34" t="s">
        <v>435</v>
      </c>
      <c r="G42" s="34" t="s">
        <v>140</v>
      </c>
      <c r="H42" s="33" t="s">
        <v>534</v>
      </c>
      <c r="I42" s="33" t="s">
        <v>378</v>
      </c>
      <c r="J42" s="42">
        <f t="shared" si="0"/>
        <v>54.344827586206897</v>
      </c>
      <c r="K42" s="44">
        <f t="shared" si="1"/>
        <v>5.4344827586206899</v>
      </c>
      <c r="L42" s="33" t="s">
        <v>535</v>
      </c>
      <c r="M42" s="33" t="s">
        <v>385</v>
      </c>
      <c r="N42" s="42">
        <f t="shared" si="2"/>
        <v>58.92307692307692</v>
      </c>
      <c r="O42" s="42">
        <f t="shared" si="3"/>
        <v>11.784615384615384</v>
      </c>
      <c r="P42" s="36">
        <v>30</v>
      </c>
      <c r="Q42" s="37">
        <v>0</v>
      </c>
      <c r="R42" s="37">
        <v>0</v>
      </c>
      <c r="S42" s="37"/>
      <c r="T42" s="30">
        <v>0</v>
      </c>
      <c r="U42" s="46">
        <f t="shared" si="4"/>
        <v>0</v>
      </c>
      <c r="V42" s="46">
        <f t="shared" si="5"/>
        <v>30</v>
      </c>
      <c r="W42" s="37">
        <v>0</v>
      </c>
      <c r="X42" s="38">
        <v>5.5714285714285712</v>
      </c>
      <c r="Y42" s="32">
        <f t="shared" si="6"/>
        <v>52.790526714664644</v>
      </c>
    </row>
    <row r="43" spans="1:25" ht="23.25">
      <c r="A43" s="19">
        <v>41</v>
      </c>
      <c r="B43" s="19">
        <v>160913</v>
      </c>
      <c r="C43" s="19">
        <v>1222190075</v>
      </c>
      <c r="D43" s="20" t="s">
        <v>93</v>
      </c>
      <c r="E43" s="27" t="s">
        <v>94</v>
      </c>
      <c r="F43" s="20" t="s">
        <v>95</v>
      </c>
      <c r="G43" s="20" t="s">
        <v>52</v>
      </c>
      <c r="H43" s="19" t="s">
        <v>536</v>
      </c>
      <c r="I43" s="19" t="s">
        <v>398</v>
      </c>
      <c r="J43" s="42">
        <f t="shared" si="0"/>
        <v>71.541666666666671</v>
      </c>
      <c r="K43" s="44">
        <f t="shared" si="1"/>
        <v>7.1541666666666668</v>
      </c>
      <c r="L43" s="19" t="s">
        <v>537</v>
      </c>
      <c r="M43" s="19" t="s">
        <v>373</v>
      </c>
      <c r="N43" s="42">
        <f t="shared" si="2"/>
        <v>75.688888888888883</v>
      </c>
      <c r="O43" s="42">
        <f t="shared" si="3"/>
        <v>15.137777777777776</v>
      </c>
      <c r="P43" s="36">
        <v>30</v>
      </c>
      <c r="Q43" s="29">
        <v>0</v>
      </c>
      <c r="R43" s="29">
        <v>0</v>
      </c>
      <c r="S43" s="29"/>
      <c r="T43" s="30">
        <v>0</v>
      </c>
      <c r="U43" s="46">
        <f t="shared" si="4"/>
        <v>0</v>
      </c>
      <c r="V43" s="46">
        <f t="shared" si="5"/>
        <v>30</v>
      </c>
      <c r="W43" s="29">
        <v>0</v>
      </c>
      <c r="X43" s="31">
        <v>6</v>
      </c>
      <c r="Y43" s="32">
        <f t="shared" si="6"/>
        <v>58.291944444444447</v>
      </c>
    </row>
    <row r="44" spans="1:25" ht="34.5">
      <c r="A44" s="19">
        <v>42</v>
      </c>
      <c r="B44" s="19">
        <v>161293</v>
      </c>
      <c r="C44" s="19">
        <v>1222190076</v>
      </c>
      <c r="D44" s="20" t="s">
        <v>538</v>
      </c>
      <c r="E44" s="27" t="s">
        <v>539</v>
      </c>
      <c r="F44" s="20" t="s">
        <v>139</v>
      </c>
      <c r="G44" s="20" t="s">
        <v>140</v>
      </c>
      <c r="H44" s="19" t="s">
        <v>540</v>
      </c>
      <c r="I44" s="19" t="s">
        <v>425</v>
      </c>
      <c r="J44" s="42">
        <f t="shared" si="0"/>
        <v>63.5</v>
      </c>
      <c r="K44" s="44">
        <f t="shared" si="1"/>
        <v>6.35</v>
      </c>
      <c r="L44" s="19" t="s">
        <v>541</v>
      </c>
      <c r="M44" s="19" t="s">
        <v>380</v>
      </c>
      <c r="N44" s="42">
        <f t="shared" si="2"/>
        <v>61.5</v>
      </c>
      <c r="O44" s="42">
        <f t="shared" si="3"/>
        <v>12.3</v>
      </c>
      <c r="P44" s="28">
        <v>0</v>
      </c>
      <c r="Q44" s="29">
        <v>0</v>
      </c>
      <c r="R44" s="29">
        <v>25</v>
      </c>
      <c r="S44" s="29">
        <v>12</v>
      </c>
      <c r="T44" s="30" t="s">
        <v>211</v>
      </c>
      <c r="U44" s="46">
        <f t="shared" si="4"/>
        <v>31.468000000000004</v>
      </c>
      <c r="V44" s="46">
        <f t="shared" si="5"/>
        <v>31.468000000000004</v>
      </c>
      <c r="W44" s="29">
        <v>0</v>
      </c>
      <c r="X44" s="31">
        <v>7.1428571428571432</v>
      </c>
      <c r="Y44" s="32">
        <f t="shared" si="6"/>
        <v>57.260857142857155</v>
      </c>
    </row>
    <row r="45" spans="1:25" ht="23.25">
      <c r="A45" s="19">
        <v>43</v>
      </c>
      <c r="B45" s="33">
        <v>164272</v>
      </c>
      <c r="C45" s="33">
        <v>1222190077</v>
      </c>
      <c r="D45" s="34" t="s">
        <v>542</v>
      </c>
      <c r="E45" s="35" t="s">
        <v>543</v>
      </c>
      <c r="F45" s="34" t="s">
        <v>544</v>
      </c>
      <c r="G45" s="34" t="s">
        <v>23</v>
      </c>
      <c r="H45" s="33" t="s">
        <v>545</v>
      </c>
      <c r="I45" s="33" t="s">
        <v>377</v>
      </c>
      <c r="J45" s="42">
        <f t="shared" si="0"/>
        <v>59.517241379310342</v>
      </c>
      <c r="K45" s="44">
        <f t="shared" si="1"/>
        <v>5.9517241379310342</v>
      </c>
      <c r="L45" s="33" t="s">
        <v>546</v>
      </c>
      <c r="M45" s="33" t="s">
        <v>392</v>
      </c>
      <c r="N45" s="42">
        <f t="shared" si="2"/>
        <v>59</v>
      </c>
      <c r="O45" s="42">
        <f t="shared" si="3"/>
        <v>11.8</v>
      </c>
      <c r="P45" s="36">
        <v>30</v>
      </c>
      <c r="Q45" s="37">
        <v>0</v>
      </c>
      <c r="R45" s="37">
        <v>0</v>
      </c>
      <c r="S45" s="37"/>
      <c r="T45" s="30">
        <v>0</v>
      </c>
      <c r="U45" s="46">
        <f t="shared" si="4"/>
        <v>0</v>
      </c>
      <c r="V45" s="46">
        <f t="shared" si="5"/>
        <v>30</v>
      </c>
      <c r="W45" s="37">
        <v>0</v>
      </c>
      <c r="X45" s="38" t="s">
        <v>393</v>
      </c>
      <c r="Y45" s="32" t="e">
        <f t="shared" si="6"/>
        <v>#VALUE!</v>
      </c>
    </row>
    <row r="46" spans="1:25" ht="23.25">
      <c r="A46" s="19">
        <v>44</v>
      </c>
      <c r="B46" s="19">
        <v>163761</v>
      </c>
      <c r="C46" s="19">
        <v>1222190078</v>
      </c>
      <c r="D46" s="20" t="s">
        <v>547</v>
      </c>
      <c r="E46" s="27" t="s">
        <v>548</v>
      </c>
      <c r="F46" s="20" t="s">
        <v>549</v>
      </c>
      <c r="G46" s="20" t="s">
        <v>52</v>
      </c>
      <c r="H46" s="19" t="s">
        <v>474</v>
      </c>
      <c r="I46" s="19" t="s">
        <v>425</v>
      </c>
      <c r="J46" s="42">
        <f t="shared" si="0"/>
        <v>60</v>
      </c>
      <c r="K46" s="44">
        <f t="shared" si="1"/>
        <v>6</v>
      </c>
      <c r="L46" s="19" t="s">
        <v>550</v>
      </c>
      <c r="M46" s="19" t="s">
        <v>432</v>
      </c>
      <c r="N46" s="42">
        <f t="shared" si="2"/>
        <v>61.5</v>
      </c>
      <c r="O46" s="42">
        <f t="shared" si="3"/>
        <v>12.3</v>
      </c>
      <c r="P46" s="36">
        <v>30</v>
      </c>
      <c r="Q46" s="29">
        <v>0</v>
      </c>
      <c r="R46" s="29">
        <v>0</v>
      </c>
      <c r="S46" s="29">
        <v>20</v>
      </c>
      <c r="T46" s="30">
        <v>0</v>
      </c>
      <c r="U46" s="46">
        <f t="shared" si="4"/>
        <v>0</v>
      </c>
      <c r="V46" s="46">
        <f t="shared" si="5"/>
        <v>30</v>
      </c>
      <c r="W46" s="29">
        <v>0</v>
      </c>
      <c r="X46" s="31">
        <v>5.8571428571428568</v>
      </c>
      <c r="Y46" s="32">
        <f t="shared" si="6"/>
        <v>54.157142857142858</v>
      </c>
    </row>
    <row r="47" spans="1:25" ht="45.75">
      <c r="A47" s="19">
        <v>45</v>
      </c>
      <c r="B47" s="33">
        <v>159100</v>
      </c>
      <c r="C47" s="33">
        <v>1222190079</v>
      </c>
      <c r="D47" s="34" t="s">
        <v>551</v>
      </c>
      <c r="E47" s="35" t="s">
        <v>552</v>
      </c>
      <c r="F47" s="34" t="s">
        <v>553</v>
      </c>
      <c r="G47" s="34" t="s">
        <v>39</v>
      </c>
      <c r="H47" s="33" t="s">
        <v>554</v>
      </c>
      <c r="I47" s="33" t="s">
        <v>555</v>
      </c>
      <c r="J47" s="42">
        <f t="shared" si="0"/>
        <v>73.925925925925924</v>
      </c>
      <c r="K47" s="44">
        <f t="shared" si="1"/>
        <v>7.3925925925925924</v>
      </c>
      <c r="L47" s="33" t="s">
        <v>556</v>
      </c>
      <c r="M47" s="33" t="s">
        <v>557</v>
      </c>
      <c r="N47" s="42">
        <f t="shared" si="2"/>
        <v>80.070422535211264</v>
      </c>
      <c r="O47" s="42">
        <f t="shared" si="3"/>
        <v>16.014084507042252</v>
      </c>
      <c r="P47" s="36">
        <v>30</v>
      </c>
      <c r="Q47" s="37">
        <v>0</v>
      </c>
      <c r="R47" s="37">
        <v>0</v>
      </c>
      <c r="S47" s="37"/>
      <c r="T47" s="30">
        <v>0</v>
      </c>
      <c r="U47" s="46">
        <f t="shared" si="4"/>
        <v>0</v>
      </c>
      <c r="V47" s="46">
        <f t="shared" si="5"/>
        <v>30</v>
      </c>
      <c r="W47" s="37">
        <v>0</v>
      </c>
      <c r="X47" s="38" t="s">
        <v>393</v>
      </c>
      <c r="Y47" s="32" t="e">
        <f t="shared" si="6"/>
        <v>#VALUE!</v>
      </c>
    </row>
    <row r="48" spans="1:25" ht="34.5">
      <c r="A48" s="19">
        <v>46</v>
      </c>
      <c r="B48" s="33">
        <v>159075</v>
      </c>
      <c r="C48" s="33">
        <v>1222190082</v>
      </c>
      <c r="D48" s="34" t="s">
        <v>97</v>
      </c>
      <c r="E48" s="35" t="s">
        <v>98</v>
      </c>
      <c r="F48" s="34" t="s">
        <v>99</v>
      </c>
      <c r="G48" s="34" t="s">
        <v>23</v>
      </c>
      <c r="H48" s="33" t="s">
        <v>558</v>
      </c>
      <c r="I48" s="33" t="s">
        <v>375</v>
      </c>
      <c r="J48" s="42">
        <f t="shared" si="0"/>
        <v>65.904761904761898</v>
      </c>
      <c r="K48" s="44">
        <f t="shared" si="1"/>
        <v>6.5904761904761902</v>
      </c>
      <c r="L48" s="33" t="s">
        <v>559</v>
      </c>
      <c r="M48" s="33" t="s">
        <v>380</v>
      </c>
      <c r="N48" s="42">
        <f t="shared" si="2"/>
        <v>79.599999999999994</v>
      </c>
      <c r="O48" s="42">
        <f t="shared" si="3"/>
        <v>15.919999999999998</v>
      </c>
      <c r="P48" s="36">
        <v>30</v>
      </c>
      <c r="Q48" s="37">
        <v>0</v>
      </c>
      <c r="R48" s="37">
        <v>0</v>
      </c>
      <c r="S48" s="37"/>
      <c r="T48" s="30">
        <v>0</v>
      </c>
      <c r="U48" s="46">
        <f t="shared" si="4"/>
        <v>0</v>
      </c>
      <c r="V48" s="46">
        <f t="shared" si="5"/>
        <v>30</v>
      </c>
      <c r="W48" s="37">
        <v>0</v>
      </c>
      <c r="X48" s="38">
        <v>7.7142857142857144</v>
      </c>
      <c r="Y48" s="32">
        <f t="shared" si="6"/>
        <v>60.224761904761898</v>
      </c>
    </row>
    <row r="49" spans="1:25" ht="34.5">
      <c r="A49" s="19">
        <v>47</v>
      </c>
      <c r="B49" s="33">
        <v>159857</v>
      </c>
      <c r="C49" s="33">
        <v>1222190083</v>
      </c>
      <c r="D49" s="34" t="s">
        <v>560</v>
      </c>
      <c r="E49" s="35" t="s">
        <v>561</v>
      </c>
      <c r="F49" s="34" t="s">
        <v>562</v>
      </c>
      <c r="G49" s="34" t="s">
        <v>23</v>
      </c>
      <c r="H49" s="33" t="s">
        <v>563</v>
      </c>
      <c r="I49" s="33" t="s">
        <v>378</v>
      </c>
      <c r="J49" s="42">
        <f t="shared" si="0"/>
        <v>61.724137931034484</v>
      </c>
      <c r="K49" s="44">
        <f t="shared" si="1"/>
        <v>6.1724137931034484</v>
      </c>
      <c r="L49" s="33" t="s">
        <v>564</v>
      </c>
      <c r="M49" s="33" t="s">
        <v>565</v>
      </c>
      <c r="N49" s="42">
        <f t="shared" si="2"/>
        <v>71.285714285714292</v>
      </c>
      <c r="O49" s="42">
        <f t="shared" si="3"/>
        <v>14.257142857142858</v>
      </c>
      <c r="P49" s="36">
        <v>30</v>
      </c>
      <c r="Q49" s="37">
        <v>35</v>
      </c>
      <c r="R49" s="37">
        <v>25</v>
      </c>
      <c r="S49" s="37"/>
      <c r="T49" s="30">
        <v>0</v>
      </c>
      <c r="U49" s="46">
        <f t="shared" si="4"/>
        <v>0</v>
      </c>
      <c r="V49" s="46">
        <f t="shared" si="5"/>
        <v>35</v>
      </c>
      <c r="W49" s="37">
        <v>0</v>
      </c>
      <c r="X49" s="38">
        <v>4.2857142857142856</v>
      </c>
      <c r="Y49" s="32">
        <f t="shared" si="6"/>
        <v>59.715270935960589</v>
      </c>
    </row>
    <row r="50" spans="1:25" ht="34.5">
      <c r="A50" s="19">
        <v>48</v>
      </c>
      <c r="B50" s="33">
        <v>159402</v>
      </c>
      <c r="C50" s="33">
        <v>1222190084</v>
      </c>
      <c r="D50" s="34" t="s">
        <v>566</v>
      </c>
      <c r="E50" s="35" t="s">
        <v>567</v>
      </c>
      <c r="F50" s="34" t="s">
        <v>568</v>
      </c>
      <c r="G50" s="34" t="s">
        <v>52</v>
      </c>
      <c r="H50" s="33" t="s">
        <v>569</v>
      </c>
      <c r="I50" s="33" t="s">
        <v>378</v>
      </c>
      <c r="J50" s="42">
        <f t="shared" si="0"/>
        <v>69.620689655172413</v>
      </c>
      <c r="K50" s="44">
        <f t="shared" si="1"/>
        <v>6.9620689655172416</v>
      </c>
      <c r="L50" s="33" t="s">
        <v>570</v>
      </c>
      <c r="M50" s="33" t="s">
        <v>405</v>
      </c>
      <c r="N50" s="42">
        <f t="shared" si="2"/>
        <v>81.125</v>
      </c>
      <c r="O50" s="42">
        <f t="shared" si="3"/>
        <v>16.225000000000001</v>
      </c>
      <c r="P50" s="36">
        <v>30</v>
      </c>
      <c r="Q50" s="37">
        <v>35</v>
      </c>
      <c r="R50" s="37">
        <v>0</v>
      </c>
      <c r="S50" s="37"/>
      <c r="T50" s="30">
        <v>0</v>
      </c>
      <c r="U50" s="46">
        <f t="shared" si="4"/>
        <v>0</v>
      </c>
      <c r="V50" s="46">
        <f t="shared" si="5"/>
        <v>35</v>
      </c>
      <c r="W50" s="37">
        <v>0</v>
      </c>
      <c r="X50" s="38">
        <v>7</v>
      </c>
      <c r="Y50" s="32">
        <f t="shared" si="6"/>
        <v>65.187068965517241</v>
      </c>
    </row>
    <row r="51" spans="1:25" ht="34.5">
      <c r="A51" s="19">
        <v>49</v>
      </c>
      <c r="B51" s="19">
        <v>159058</v>
      </c>
      <c r="C51" s="19">
        <v>1222190085</v>
      </c>
      <c r="D51" s="20" t="s">
        <v>571</v>
      </c>
      <c r="E51" s="27" t="s">
        <v>572</v>
      </c>
      <c r="F51" s="20" t="s">
        <v>573</v>
      </c>
      <c r="G51" s="20" t="s">
        <v>28</v>
      </c>
      <c r="H51" s="19" t="s">
        <v>574</v>
      </c>
      <c r="I51" s="19" t="s">
        <v>375</v>
      </c>
      <c r="J51" s="42">
        <f t="shared" si="0"/>
        <v>78.952380952380949</v>
      </c>
      <c r="K51" s="44">
        <f t="shared" si="1"/>
        <v>7.8952380952380947</v>
      </c>
      <c r="L51" s="19">
        <v>1729</v>
      </c>
      <c r="M51" s="19">
        <v>2250</v>
      </c>
      <c r="N51" s="42">
        <f t="shared" si="2"/>
        <v>76.844444444444449</v>
      </c>
      <c r="O51" s="42">
        <f t="shared" si="3"/>
        <v>15.36888888888889</v>
      </c>
      <c r="P51" s="28">
        <v>0</v>
      </c>
      <c r="Q51" s="29">
        <v>0</v>
      </c>
      <c r="R51" s="29">
        <v>0</v>
      </c>
      <c r="S51" s="29"/>
      <c r="T51" s="30" t="s">
        <v>160</v>
      </c>
      <c r="U51" s="46">
        <f t="shared" si="4"/>
        <v>21.332000000000001</v>
      </c>
      <c r="V51" s="46">
        <f t="shared" si="5"/>
        <v>21.332000000000001</v>
      </c>
      <c r="W51" s="29">
        <v>0</v>
      </c>
      <c r="X51" s="31">
        <v>8.7142857142857135</v>
      </c>
      <c r="Y51" s="32">
        <f t="shared" si="6"/>
        <v>53.310412698412698</v>
      </c>
    </row>
    <row r="52" spans="1:25" ht="23.25">
      <c r="A52" s="19">
        <v>50</v>
      </c>
      <c r="B52" s="33">
        <v>160928</v>
      </c>
      <c r="C52" s="33">
        <v>1222190089</v>
      </c>
      <c r="D52" s="34" t="s">
        <v>102</v>
      </c>
      <c r="E52" s="35" t="s">
        <v>103</v>
      </c>
      <c r="F52" s="34" t="s">
        <v>104</v>
      </c>
      <c r="G52" s="34" t="s">
        <v>575</v>
      </c>
      <c r="H52" s="33" t="s">
        <v>576</v>
      </c>
      <c r="I52" s="33" t="s">
        <v>385</v>
      </c>
      <c r="J52" s="42">
        <f t="shared" si="0"/>
        <v>81.5</v>
      </c>
      <c r="K52" s="44">
        <f t="shared" si="1"/>
        <v>8.15</v>
      </c>
      <c r="L52" s="33" t="s">
        <v>577</v>
      </c>
      <c r="M52" s="33" t="s">
        <v>405</v>
      </c>
      <c r="N52" s="42">
        <f t="shared" si="2"/>
        <v>58.0625</v>
      </c>
      <c r="O52" s="42">
        <f t="shared" si="3"/>
        <v>11.612500000000001</v>
      </c>
      <c r="P52" s="36">
        <v>0</v>
      </c>
      <c r="Q52" s="37">
        <v>0</v>
      </c>
      <c r="R52" s="37">
        <v>0</v>
      </c>
      <c r="S52" s="37"/>
      <c r="T52" s="30" t="s">
        <v>54</v>
      </c>
      <c r="U52" s="46">
        <f t="shared" si="4"/>
        <v>22.400000000000002</v>
      </c>
      <c r="V52" s="46">
        <f t="shared" si="5"/>
        <v>22.400000000000002</v>
      </c>
      <c r="W52" s="37">
        <v>0</v>
      </c>
      <c r="X52" s="38">
        <v>4.5714285714285712</v>
      </c>
      <c r="Y52" s="32">
        <f t="shared" si="6"/>
        <v>46.733928571428571</v>
      </c>
    </row>
    <row r="53" spans="1:25" ht="34.5">
      <c r="A53" s="19">
        <v>51</v>
      </c>
      <c r="B53" s="19">
        <v>163142</v>
      </c>
      <c r="C53" s="19">
        <v>1222190091</v>
      </c>
      <c r="D53" s="20" t="s">
        <v>108</v>
      </c>
      <c r="E53" s="27" t="s">
        <v>109</v>
      </c>
      <c r="F53" s="20" t="s">
        <v>110</v>
      </c>
      <c r="G53" s="20" t="s">
        <v>52</v>
      </c>
      <c r="H53" s="19" t="s">
        <v>578</v>
      </c>
      <c r="I53" s="19" t="s">
        <v>378</v>
      </c>
      <c r="J53" s="42">
        <f t="shared" si="0"/>
        <v>86.310344827586206</v>
      </c>
      <c r="K53" s="44">
        <f t="shared" si="1"/>
        <v>8.6310344827586203</v>
      </c>
      <c r="L53" s="19" t="s">
        <v>579</v>
      </c>
      <c r="M53" s="19" t="s">
        <v>405</v>
      </c>
      <c r="N53" s="42">
        <f t="shared" si="2"/>
        <v>64.75</v>
      </c>
      <c r="O53" s="42">
        <f t="shared" si="3"/>
        <v>12.95</v>
      </c>
      <c r="P53" s="28">
        <v>30</v>
      </c>
      <c r="Q53" s="29">
        <v>35</v>
      </c>
      <c r="R53" s="29">
        <v>0</v>
      </c>
      <c r="S53" s="29">
        <v>0</v>
      </c>
      <c r="T53" s="30">
        <v>0</v>
      </c>
      <c r="U53" s="46">
        <f t="shared" si="4"/>
        <v>0</v>
      </c>
      <c r="V53" s="46">
        <f t="shared" si="5"/>
        <v>35</v>
      </c>
      <c r="W53" s="29">
        <v>0</v>
      </c>
      <c r="X53" s="31">
        <v>7.5714285714285712</v>
      </c>
      <c r="Y53" s="32">
        <f t="shared" si="6"/>
        <v>64.152463054187194</v>
      </c>
    </row>
    <row r="54" spans="1:25" ht="57">
      <c r="A54" s="19">
        <v>52</v>
      </c>
      <c r="B54" s="33">
        <v>159946</v>
      </c>
      <c r="C54" s="33">
        <v>1222190095</v>
      </c>
      <c r="D54" s="34" t="s">
        <v>112</v>
      </c>
      <c r="E54" s="35" t="s">
        <v>113</v>
      </c>
      <c r="F54" s="34" t="s">
        <v>114</v>
      </c>
      <c r="G54" s="34" t="s">
        <v>52</v>
      </c>
      <c r="H54" s="33" t="s">
        <v>580</v>
      </c>
      <c r="I54" s="33" t="s">
        <v>378</v>
      </c>
      <c r="J54" s="42">
        <f t="shared" si="0"/>
        <v>80.206896551724142</v>
      </c>
      <c r="K54" s="44">
        <f t="shared" si="1"/>
        <v>8.0206896551724149</v>
      </c>
      <c r="L54" s="33" t="s">
        <v>581</v>
      </c>
      <c r="M54" s="33" t="s">
        <v>373</v>
      </c>
      <c r="N54" s="42">
        <f t="shared" si="2"/>
        <v>70.577777777777783</v>
      </c>
      <c r="O54" s="42">
        <f t="shared" si="3"/>
        <v>14.115555555555556</v>
      </c>
      <c r="P54" s="36">
        <v>0</v>
      </c>
      <c r="Q54" s="37">
        <v>0</v>
      </c>
      <c r="R54" s="37">
        <v>0</v>
      </c>
      <c r="S54" s="37"/>
      <c r="T54" s="30" t="s">
        <v>117</v>
      </c>
      <c r="U54" s="46">
        <f t="shared" si="4"/>
        <v>37.868000000000002</v>
      </c>
      <c r="V54" s="46">
        <f t="shared" si="5"/>
        <v>37.868000000000002</v>
      </c>
      <c r="W54" s="37">
        <v>0</v>
      </c>
      <c r="X54" s="38">
        <v>8.7142857142857135</v>
      </c>
      <c r="Y54" s="32">
        <f t="shared" si="6"/>
        <v>68.718530925013695</v>
      </c>
    </row>
    <row r="55" spans="1:25" ht="23.25">
      <c r="A55" s="19">
        <v>53</v>
      </c>
      <c r="B55" s="19">
        <v>163021</v>
      </c>
      <c r="C55" s="19">
        <v>1222190098</v>
      </c>
      <c r="D55" s="20" t="s">
        <v>118</v>
      </c>
      <c r="E55" s="27" t="s">
        <v>119</v>
      </c>
      <c r="F55" s="20" t="s">
        <v>120</v>
      </c>
      <c r="G55" s="20" t="s">
        <v>52</v>
      </c>
      <c r="H55" s="19" t="s">
        <v>582</v>
      </c>
      <c r="I55" s="19" t="s">
        <v>378</v>
      </c>
      <c r="J55" s="42">
        <f t="shared" si="0"/>
        <v>70.482758620689651</v>
      </c>
      <c r="K55" s="44">
        <f t="shared" si="1"/>
        <v>7.0482758620689649</v>
      </c>
      <c r="L55" s="19" t="s">
        <v>379</v>
      </c>
      <c r="M55" s="19" t="s">
        <v>380</v>
      </c>
      <c r="N55" s="42">
        <f t="shared" si="2"/>
        <v>61.15</v>
      </c>
      <c r="O55" s="42">
        <f t="shared" si="3"/>
        <v>12.23</v>
      </c>
      <c r="P55" s="28">
        <v>0</v>
      </c>
      <c r="Q55" s="29">
        <v>0</v>
      </c>
      <c r="R55" s="29">
        <v>0</v>
      </c>
      <c r="S55" s="29"/>
      <c r="T55" s="30" t="s">
        <v>59</v>
      </c>
      <c r="U55" s="46">
        <f t="shared" si="4"/>
        <v>20.8</v>
      </c>
      <c r="V55" s="46">
        <f t="shared" si="5"/>
        <v>20.8</v>
      </c>
      <c r="W55" s="29">
        <v>0</v>
      </c>
      <c r="X55" s="31" t="s">
        <v>393</v>
      </c>
      <c r="Y55" s="32" t="e">
        <f t="shared" si="6"/>
        <v>#VALUE!</v>
      </c>
    </row>
    <row r="56" spans="1:25" ht="23.25">
      <c r="A56" s="19">
        <v>54</v>
      </c>
      <c r="B56" s="33">
        <v>161914</v>
      </c>
      <c r="C56" s="33">
        <v>1222190100</v>
      </c>
      <c r="D56" s="34" t="s">
        <v>583</v>
      </c>
      <c r="E56" s="35" t="s">
        <v>584</v>
      </c>
      <c r="F56" s="34" t="s">
        <v>585</v>
      </c>
      <c r="G56" s="34" t="s">
        <v>28</v>
      </c>
      <c r="H56" s="33" t="s">
        <v>586</v>
      </c>
      <c r="I56" s="33" t="s">
        <v>375</v>
      </c>
      <c r="J56" s="42">
        <f t="shared" si="0"/>
        <v>79.206349206349202</v>
      </c>
      <c r="K56" s="44">
        <f t="shared" si="1"/>
        <v>7.92063492063492</v>
      </c>
      <c r="L56" s="33" t="s">
        <v>587</v>
      </c>
      <c r="M56" s="33" t="s">
        <v>380</v>
      </c>
      <c r="N56" s="42">
        <f t="shared" si="2"/>
        <v>78.5</v>
      </c>
      <c r="O56" s="42">
        <f t="shared" si="3"/>
        <v>15.7</v>
      </c>
      <c r="P56" s="36">
        <v>30</v>
      </c>
      <c r="Q56" s="37">
        <v>0</v>
      </c>
      <c r="R56" s="37">
        <v>0</v>
      </c>
      <c r="S56" s="37"/>
      <c r="T56" s="30" t="s">
        <v>151</v>
      </c>
      <c r="U56" s="46">
        <f t="shared" si="4"/>
        <v>27.200000000000003</v>
      </c>
      <c r="V56" s="46">
        <f t="shared" si="5"/>
        <v>30</v>
      </c>
      <c r="W56" s="37">
        <v>0</v>
      </c>
      <c r="X56" s="38">
        <v>6.1428571428571432</v>
      </c>
      <c r="Y56" s="32">
        <f t="shared" si="6"/>
        <v>59.763492063492059</v>
      </c>
    </row>
    <row r="57" spans="1:25" ht="23.25">
      <c r="A57" s="19">
        <v>55</v>
      </c>
      <c r="B57" s="19">
        <v>175457</v>
      </c>
      <c r="C57" s="19">
        <v>1222190101</v>
      </c>
      <c r="D57" s="20" t="s">
        <v>583</v>
      </c>
      <c r="E57" s="27" t="s">
        <v>588</v>
      </c>
      <c r="F57" s="20" t="s">
        <v>589</v>
      </c>
      <c r="G57" s="20" t="s">
        <v>52</v>
      </c>
      <c r="H57" s="19" t="s">
        <v>590</v>
      </c>
      <c r="I57" s="19" t="s">
        <v>380</v>
      </c>
      <c r="J57" s="42">
        <f t="shared" si="0"/>
        <v>90.2</v>
      </c>
      <c r="K57" s="44">
        <f t="shared" si="1"/>
        <v>9.02</v>
      </c>
      <c r="L57" s="19" t="s">
        <v>557</v>
      </c>
      <c r="M57" s="19" t="s">
        <v>380</v>
      </c>
      <c r="N57" s="42">
        <f t="shared" si="2"/>
        <v>71</v>
      </c>
      <c r="O57" s="42">
        <f t="shared" si="3"/>
        <v>14.2</v>
      </c>
      <c r="P57" s="28">
        <v>30</v>
      </c>
      <c r="Q57" s="29">
        <v>0</v>
      </c>
      <c r="R57" s="29">
        <v>0</v>
      </c>
      <c r="S57" s="29"/>
      <c r="T57" s="30">
        <v>0</v>
      </c>
      <c r="U57" s="46">
        <f t="shared" si="4"/>
        <v>0</v>
      </c>
      <c r="V57" s="46">
        <f t="shared" si="5"/>
        <v>30</v>
      </c>
      <c r="W57" s="29">
        <v>0</v>
      </c>
      <c r="X57" s="31">
        <v>5.8571428571428568</v>
      </c>
      <c r="Y57" s="32">
        <f t="shared" si="6"/>
        <v>59.077142857142846</v>
      </c>
    </row>
    <row r="58" spans="1:25" ht="34.5">
      <c r="A58" s="19">
        <v>56</v>
      </c>
      <c r="B58" s="19">
        <v>163544</v>
      </c>
      <c r="C58" s="19">
        <v>1222190105</v>
      </c>
      <c r="D58" s="20" t="s">
        <v>591</v>
      </c>
      <c r="E58" s="27" t="s">
        <v>592</v>
      </c>
      <c r="F58" s="20" t="s">
        <v>593</v>
      </c>
      <c r="G58" s="20" t="s">
        <v>28</v>
      </c>
      <c r="H58" s="19" t="s">
        <v>594</v>
      </c>
      <c r="I58" s="19" t="s">
        <v>378</v>
      </c>
      <c r="J58" s="42">
        <f t="shared" si="0"/>
        <v>66.965517241379317</v>
      </c>
      <c r="K58" s="44">
        <f t="shared" si="1"/>
        <v>6.6965517241379313</v>
      </c>
      <c r="L58" s="19" t="s">
        <v>595</v>
      </c>
      <c r="M58" s="19" t="s">
        <v>486</v>
      </c>
      <c r="N58" s="42">
        <f t="shared" si="2"/>
        <v>73.35849056603773</v>
      </c>
      <c r="O58" s="42">
        <f t="shared" si="3"/>
        <v>14.671698113207546</v>
      </c>
      <c r="P58" s="28">
        <v>0</v>
      </c>
      <c r="Q58" s="29">
        <v>0</v>
      </c>
      <c r="R58" s="29">
        <v>0</v>
      </c>
      <c r="S58" s="29"/>
      <c r="T58" s="30">
        <v>0</v>
      </c>
      <c r="U58" s="46">
        <f t="shared" si="4"/>
        <v>0</v>
      </c>
      <c r="V58" s="46">
        <f t="shared" si="5"/>
        <v>0</v>
      </c>
      <c r="W58" s="29">
        <v>10</v>
      </c>
      <c r="X58" s="31" t="s">
        <v>393</v>
      </c>
      <c r="Y58" s="32" t="e">
        <f t="shared" si="6"/>
        <v>#VALUE!</v>
      </c>
    </row>
    <row r="59" spans="1:25" ht="23.25">
      <c r="A59" s="19">
        <v>57</v>
      </c>
      <c r="B59" s="19">
        <v>163650</v>
      </c>
      <c r="C59" s="19">
        <v>1222190110</v>
      </c>
      <c r="D59" s="20" t="s">
        <v>123</v>
      </c>
      <c r="E59" s="27" t="s">
        <v>124</v>
      </c>
      <c r="F59" s="20" t="s">
        <v>125</v>
      </c>
      <c r="G59" s="20" t="s">
        <v>90</v>
      </c>
      <c r="H59" s="19" t="s">
        <v>471</v>
      </c>
      <c r="I59" s="19" t="s">
        <v>375</v>
      </c>
      <c r="J59" s="42">
        <f t="shared" si="0"/>
        <v>64.666666666666671</v>
      </c>
      <c r="K59" s="44">
        <f t="shared" si="1"/>
        <v>6.4666666666666668</v>
      </c>
      <c r="L59" s="19">
        <v>1441</v>
      </c>
      <c r="M59" s="19" t="s">
        <v>380</v>
      </c>
      <c r="N59" s="42">
        <f t="shared" si="2"/>
        <v>72.05</v>
      </c>
      <c r="O59" s="42">
        <f t="shared" si="3"/>
        <v>14.41</v>
      </c>
      <c r="P59" s="36">
        <v>0</v>
      </c>
      <c r="Q59" s="37">
        <v>0</v>
      </c>
      <c r="R59" s="37">
        <v>0</v>
      </c>
      <c r="S59" s="37"/>
      <c r="T59" s="30" t="s">
        <v>35</v>
      </c>
      <c r="U59" s="46">
        <f t="shared" si="4"/>
        <v>24.532</v>
      </c>
      <c r="V59" s="46">
        <f t="shared" si="5"/>
        <v>24.532</v>
      </c>
      <c r="W59" s="37">
        <v>0</v>
      </c>
      <c r="X59" s="38">
        <v>5</v>
      </c>
      <c r="Y59" s="32">
        <f t="shared" si="6"/>
        <v>50.408666666666669</v>
      </c>
    </row>
    <row r="60" spans="1:25" ht="23.25">
      <c r="A60" s="19">
        <v>58</v>
      </c>
      <c r="B60" s="19">
        <v>161204</v>
      </c>
      <c r="C60" s="19">
        <v>1222190111</v>
      </c>
      <c r="D60" s="20" t="s">
        <v>596</v>
      </c>
      <c r="E60" s="27" t="s">
        <v>304</v>
      </c>
      <c r="F60" s="20" t="s">
        <v>597</v>
      </c>
      <c r="G60" s="20" t="s">
        <v>52</v>
      </c>
      <c r="H60" s="19" t="s">
        <v>471</v>
      </c>
      <c r="I60" s="19" t="s">
        <v>378</v>
      </c>
      <c r="J60" s="42">
        <f t="shared" si="0"/>
        <v>70.241379310344826</v>
      </c>
      <c r="K60" s="44">
        <f t="shared" si="1"/>
        <v>7.0241379310344829</v>
      </c>
      <c r="L60" s="19" t="s">
        <v>598</v>
      </c>
      <c r="M60" s="19" t="s">
        <v>565</v>
      </c>
      <c r="N60" s="42">
        <f t="shared" si="2"/>
        <v>67</v>
      </c>
      <c r="O60" s="42">
        <f t="shared" si="3"/>
        <v>13.4</v>
      </c>
      <c r="P60" s="28">
        <v>0</v>
      </c>
      <c r="Q60" s="29">
        <v>0</v>
      </c>
      <c r="R60" s="29">
        <v>0</v>
      </c>
      <c r="S60" s="29"/>
      <c r="T60" s="30" t="s">
        <v>48</v>
      </c>
      <c r="U60" s="46">
        <f t="shared" si="4"/>
        <v>20.268000000000001</v>
      </c>
      <c r="V60" s="46">
        <f t="shared" si="5"/>
        <v>20.268000000000001</v>
      </c>
      <c r="W60" s="29">
        <v>0</v>
      </c>
      <c r="X60" s="31">
        <v>6.8571428571428568</v>
      </c>
      <c r="Y60" s="32">
        <f t="shared" si="6"/>
        <v>47.549280788177342</v>
      </c>
    </row>
    <row r="61" spans="1:25" ht="34.5">
      <c r="A61" s="19">
        <v>59</v>
      </c>
      <c r="B61" s="19">
        <v>159243</v>
      </c>
      <c r="C61" s="19">
        <v>1222190113</v>
      </c>
      <c r="D61" s="20" t="s">
        <v>599</v>
      </c>
      <c r="E61" s="27" t="s">
        <v>600</v>
      </c>
      <c r="F61" s="20" t="s">
        <v>601</v>
      </c>
      <c r="G61" s="20" t="s">
        <v>28</v>
      </c>
      <c r="H61" s="19" t="s">
        <v>602</v>
      </c>
      <c r="I61" s="19" t="s">
        <v>375</v>
      </c>
      <c r="J61" s="42">
        <f t="shared" si="0"/>
        <v>84.412698412698418</v>
      </c>
      <c r="K61" s="44">
        <f t="shared" si="1"/>
        <v>8.4412698412698415</v>
      </c>
      <c r="L61" s="19" t="s">
        <v>603</v>
      </c>
      <c r="M61" s="19" t="s">
        <v>373</v>
      </c>
      <c r="N61" s="42">
        <f t="shared" si="2"/>
        <v>83.288888888888891</v>
      </c>
      <c r="O61" s="42">
        <f t="shared" si="3"/>
        <v>16.657777777777778</v>
      </c>
      <c r="P61" s="28">
        <v>30</v>
      </c>
      <c r="Q61" s="29">
        <v>0</v>
      </c>
      <c r="R61" s="29">
        <v>0</v>
      </c>
      <c r="S61" s="29"/>
      <c r="T61" s="30" t="s">
        <v>604</v>
      </c>
      <c r="U61" s="46">
        <f t="shared" si="4"/>
        <v>32</v>
      </c>
      <c r="V61" s="46">
        <f t="shared" si="5"/>
        <v>32</v>
      </c>
      <c r="W61" s="29">
        <v>0</v>
      </c>
      <c r="X61" s="31">
        <v>8.8571428571428577</v>
      </c>
      <c r="Y61" s="32">
        <f t="shared" si="6"/>
        <v>65.956190476190486</v>
      </c>
    </row>
    <row r="62" spans="1:25" ht="23.25">
      <c r="A62" s="19">
        <v>60</v>
      </c>
      <c r="B62" s="19">
        <v>162652</v>
      </c>
      <c r="C62" s="19">
        <v>1222190114</v>
      </c>
      <c r="D62" s="20" t="s">
        <v>605</v>
      </c>
      <c r="E62" s="27" t="s">
        <v>606</v>
      </c>
      <c r="F62" s="20" t="s">
        <v>607</v>
      </c>
      <c r="G62" s="20" t="s">
        <v>23</v>
      </c>
      <c r="H62" s="19" t="s">
        <v>608</v>
      </c>
      <c r="I62" s="19" t="s">
        <v>378</v>
      </c>
      <c r="J62" s="42">
        <f t="shared" si="0"/>
        <v>75.689655172413794</v>
      </c>
      <c r="K62" s="44">
        <f t="shared" si="1"/>
        <v>7.568965517241379</v>
      </c>
      <c r="L62" s="19" t="s">
        <v>609</v>
      </c>
      <c r="M62" s="19" t="s">
        <v>398</v>
      </c>
      <c r="N62" s="42">
        <f t="shared" si="2"/>
        <v>67.416666666666671</v>
      </c>
      <c r="O62" s="42">
        <f t="shared" si="3"/>
        <v>13.483333333333334</v>
      </c>
      <c r="P62" s="28">
        <v>30</v>
      </c>
      <c r="Q62" s="29">
        <v>35</v>
      </c>
      <c r="R62" s="29">
        <v>0</v>
      </c>
      <c r="S62" s="29"/>
      <c r="T62" s="30">
        <v>0</v>
      </c>
      <c r="U62" s="46">
        <f t="shared" si="4"/>
        <v>0</v>
      </c>
      <c r="V62" s="46">
        <f t="shared" si="5"/>
        <v>35</v>
      </c>
      <c r="W62" s="29">
        <v>0</v>
      </c>
      <c r="X62" s="31" t="s">
        <v>393</v>
      </c>
      <c r="Y62" s="32" t="e">
        <f t="shared" si="6"/>
        <v>#VALUE!</v>
      </c>
    </row>
    <row r="63" spans="1:25" ht="23.25">
      <c r="A63" s="19">
        <v>61</v>
      </c>
      <c r="B63" s="19">
        <v>162580</v>
      </c>
      <c r="C63" s="19">
        <v>1222190116</v>
      </c>
      <c r="D63" s="20" t="s">
        <v>127</v>
      </c>
      <c r="E63" s="27" t="s">
        <v>128</v>
      </c>
      <c r="F63" s="20" t="s">
        <v>129</v>
      </c>
      <c r="G63" s="20" t="s">
        <v>52</v>
      </c>
      <c r="H63" s="19" t="s">
        <v>610</v>
      </c>
      <c r="I63" s="19" t="s">
        <v>375</v>
      </c>
      <c r="J63" s="42">
        <f t="shared" si="0"/>
        <v>83.333333333333329</v>
      </c>
      <c r="K63" s="44">
        <f t="shared" si="1"/>
        <v>8.3333333333333321</v>
      </c>
      <c r="L63" s="19" t="s">
        <v>611</v>
      </c>
      <c r="M63" s="19" t="s">
        <v>380</v>
      </c>
      <c r="N63" s="42">
        <f t="shared" si="2"/>
        <v>79.05</v>
      </c>
      <c r="O63" s="42">
        <f t="shared" si="3"/>
        <v>15.809999999999999</v>
      </c>
      <c r="P63" s="28">
        <v>30</v>
      </c>
      <c r="Q63" s="29">
        <v>0</v>
      </c>
      <c r="R63" s="29">
        <v>0</v>
      </c>
      <c r="S63" s="29"/>
      <c r="T63" s="30" t="s">
        <v>132</v>
      </c>
      <c r="U63" s="46">
        <f t="shared" si="4"/>
        <v>26.668000000000003</v>
      </c>
      <c r="V63" s="46">
        <f t="shared" si="5"/>
        <v>30</v>
      </c>
      <c r="W63" s="29">
        <v>0</v>
      </c>
      <c r="X63" s="31">
        <v>8.4285714285714288</v>
      </c>
      <c r="Y63" s="32">
        <f t="shared" si="6"/>
        <v>62.571904761904761</v>
      </c>
    </row>
    <row r="64" spans="1:25" ht="23.25">
      <c r="A64" s="19">
        <v>62</v>
      </c>
      <c r="B64" s="19">
        <v>159179</v>
      </c>
      <c r="C64" s="19">
        <v>1222190119</v>
      </c>
      <c r="D64" s="20" t="s">
        <v>133</v>
      </c>
      <c r="E64" s="27" t="s">
        <v>134</v>
      </c>
      <c r="F64" s="20" t="s">
        <v>135</v>
      </c>
      <c r="G64" s="20" t="s">
        <v>52</v>
      </c>
      <c r="H64" s="19" t="s">
        <v>612</v>
      </c>
      <c r="I64" s="19" t="s">
        <v>378</v>
      </c>
      <c r="J64" s="42">
        <f t="shared" si="0"/>
        <v>76.241379310344826</v>
      </c>
      <c r="K64" s="44">
        <f t="shared" si="1"/>
        <v>7.6241379310344826</v>
      </c>
      <c r="L64" s="19" t="s">
        <v>613</v>
      </c>
      <c r="M64" s="19" t="s">
        <v>373</v>
      </c>
      <c r="N64" s="42">
        <f t="shared" si="2"/>
        <v>79.37777777777778</v>
      </c>
      <c r="O64" s="42">
        <f t="shared" si="3"/>
        <v>15.875555555555556</v>
      </c>
      <c r="P64" s="28">
        <v>30</v>
      </c>
      <c r="Q64" s="29">
        <v>35</v>
      </c>
      <c r="R64" s="29">
        <v>25</v>
      </c>
      <c r="S64" s="29">
        <v>20</v>
      </c>
      <c r="T64" s="30" t="s">
        <v>54</v>
      </c>
      <c r="U64" s="46">
        <f t="shared" si="4"/>
        <v>22.400000000000002</v>
      </c>
      <c r="V64" s="46">
        <f t="shared" si="5"/>
        <v>35</v>
      </c>
      <c r="W64" s="29">
        <v>10</v>
      </c>
      <c r="X64" s="31">
        <v>6</v>
      </c>
      <c r="Y64" s="32">
        <f t="shared" si="6"/>
        <v>74.499693486590033</v>
      </c>
    </row>
    <row r="65" spans="1:25" ht="34.5">
      <c r="A65" s="19">
        <v>63</v>
      </c>
      <c r="B65" s="33">
        <v>159083</v>
      </c>
      <c r="C65" s="33">
        <v>1222190124</v>
      </c>
      <c r="D65" s="34" t="s">
        <v>614</v>
      </c>
      <c r="E65" s="35" t="s">
        <v>615</v>
      </c>
      <c r="F65" s="34" t="s">
        <v>616</v>
      </c>
      <c r="G65" s="34" t="s">
        <v>52</v>
      </c>
      <c r="H65" s="33" t="s">
        <v>617</v>
      </c>
      <c r="I65" s="33" t="s">
        <v>378</v>
      </c>
      <c r="J65" s="42">
        <f t="shared" si="0"/>
        <v>83.103448275862064</v>
      </c>
      <c r="K65" s="44">
        <f t="shared" si="1"/>
        <v>8.3103448275862064</v>
      </c>
      <c r="L65" s="33" t="s">
        <v>618</v>
      </c>
      <c r="M65" s="33" t="s">
        <v>398</v>
      </c>
      <c r="N65" s="42">
        <f t="shared" si="2"/>
        <v>84.958333333333329</v>
      </c>
      <c r="O65" s="42">
        <f t="shared" si="3"/>
        <v>16.991666666666667</v>
      </c>
      <c r="P65" s="36">
        <v>30</v>
      </c>
      <c r="Q65" s="37">
        <v>35</v>
      </c>
      <c r="R65" s="37">
        <v>0</v>
      </c>
      <c r="S65" s="37"/>
      <c r="T65" s="30">
        <v>0</v>
      </c>
      <c r="U65" s="46">
        <f t="shared" si="4"/>
        <v>0</v>
      </c>
      <c r="V65" s="46">
        <f t="shared" si="5"/>
        <v>35</v>
      </c>
      <c r="W65" s="37">
        <v>0</v>
      </c>
      <c r="X65" s="38">
        <v>8.4285714285714288</v>
      </c>
      <c r="Y65" s="32">
        <f t="shared" si="6"/>
        <v>68.730582922824311</v>
      </c>
    </row>
    <row r="66" spans="1:25" ht="23.25">
      <c r="A66" s="19">
        <v>64</v>
      </c>
      <c r="B66" s="33">
        <v>160316</v>
      </c>
      <c r="C66" s="33">
        <v>1222190126</v>
      </c>
      <c r="D66" s="34" t="s">
        <v>619</v>
      </c>
      <c r="E66" s="35" t="s">
        <v>620</v>
      </c>
      <c r="F66" s="34" t="s">
        <v>621</v>
      </c>
      <c r="G66" s="34" t="s">
        <v>140</v>
      </c>
      <c r="H66" s="33" t="s">
        <v>622</v>
      </c>
      <c r="I66" s="33" t="s">
        <v>398</v>
      </c>
      <c r="J66" s="42">
        <f t="shared" si="0"/>
        <v>58.958333333333336</v>
      </c>
      <c r="K66" s="44">
        <f t="shared" si="1"/>
        <v>5.8958333333333339</v>
      </c>
      <c r="L66" s="33" t="s">
        <v>623</v>
      </c>
      <c r="M66" s="33" t="s">
        <v>373</v>
      </c>
      <c r="N66" s="42">
        <f t="shared" si="2"/>
        <v>61.68888888888889</v>
      </c>
      <c r="O66" s="42">
        <f t="shared" si="3"/>
        <v>12.337777777777777</v>
      </c>
      <c r="P66" s="36">
        <v>30</v>
      </c>
      <c r="Q66" s="37">
        <v>35</v>
      </c>
      <c r="R66" s="37">
        <v>0</v>
      </c>
      <c r="S66" s="37"/>
      <c r="T66" s="30" t="s">
        <v>528</v>
      </c>
      <c r="U66" s="46">
        <f t="shared" si="4"/>
        <v>30.400000000000002</v>
      </c>
      <c r="V66" s="46">
        <f t="shared" si="5"/>
        <v>35</v>
      </c>
      <c r="W66" s="37">
        <v>0</v>
      </c>
      <c r="X66" s="38">
        <v>8.5714285714285712</v>
      </c>
      <c r="Y66" s="32">
        <f t="shared" si="6"/>
        <v>61.805039682539679</v>
      </c>
    </row>
    <row r="67" spans="1:25" ht="23.25">
      <c r="A67" s="19">
        <v>65</v>
      </c>
      <c r="B67" s="33">
        <v>164218</v>
      </c>
      <c r="C67" s="33">
        <v>1222190127</v>
      </c>
      <c r="D67" s="34" t="s">
        <v>624</v>
      </c>
      <c r="E67" s="35" t="s">
        <v>625</v>
      </c>
      <c r="F67" s="34" t="s">
        <v>626</v>
      </c>
      <c r="G67" s="34" t="s">
        <v>90</v>
      </c>
      <c r="H67" s="33"/>
      <c r="I67" s="33"/>
      <c r="J67" s="42" t="e">
        <f t="shared" si="0"/>
        <v>#DIV/0!</v>
      </c>
      <c r="K67" s="44" t="e">
        <f t="shared" si="1"/>
        <v>#DIV/0!</v>
      </c>
      <c r="L67" s="33" t="s">
        <v>627</v>
      </c>
      <c r="M67" s="33" t="s">
        <v>380</v>
      </c>
      <c r="N67" s="42">
        <f t="shared" si="2"/>
        <v>75.55</v>
      </c>
      <c r="O67" s="42">
        <f t="shared" si="3"/>
        <v>15.11</v>
      </c>
      <c r="P67" s="36">
        <v>30</v>
      </c>
      <c r="Q67" s="37">
        <v>35</v>
      </c>
      <c r="R67" s="37">
        <v>0</v>
      </c>
      <c r="S67" s="37"/>
      <c r="T67" s="30">
        <v>0</v>
      </c>
      <c r="U67" s="46">
        <f t="shared" si="4"/>
        <v>0</v>
      </c>
      <c r="V67" s="46">
        <f t="shared" si="5"/>
        <v>35</v>
      </c>
      <c r="W67" s="37">
        <v>0</v>
      </c>
      <c r="X67" s="38" t="s">
        <v>393</v>
      </c>
      <c r="Y67" s="32" t="e">
        <f t="shared" si="6"/>
        <v>#VALUE!</v>
      </c>
    </row>
    <row r="68" spans="1:25" ht="34.5">
      <c r="A68" s="19">
        <v>66</v>
      </c>
      <c r="B68" s="19">
        <v>159633</v>
      </c>
      <c r="C68" s="19">
        <v>1222190128</v>
      </c>
      <c r="D68" s="20" t="s">
        <v>628</v>
      </c>
      <c r="E68" s="27" t="s">
        <v>629</v>
      </c>
      <c r="F68" s="20" t="s">
        <v>630</v>
      </c>
      <c r="G68" s="20" t="s">
        <v>23</v>
      </c>
      <c r="H68" s="19" t="s">
        <v>631</v>
      </c>
      <c r="I68" s="19" t="s">
        <v>425</v>
      </c>
      <c r="J68" s="42">
        <f t="shared" ref="J68:J131" si="7">(H68*100)/I68</f>
        <v>55.666666666666664</v>
      </c>
      <c r="K68" s="44">
        <f t="shared" ref="K68:K131" si="8">J68/10</f>
        <v>5.5666666666666664</v>
      </c>
      <c r="L68" s="19" t="s">
        <v>632</v>
      </c>
      <c r="M68" s="19" t="s">
        <v>380</v>
      </c>
      <c r="N68" s="42">
        <f t="shared" ref="N68:N131" si="9">(L68*100)/M68</f>
        <v>60.05</v>
      </c>
      <c r="O68" s="42">
        <f t="shared" ref="O68:O131" si="10">N68/5</f>
        <v>12.01</v>
      </c>
      <c r="P68" s="28">
        <v>30</v>
      </c>
      <c r="Q68" s="29">
        <v>35</v>
      </c>
      <c r="R68" s="29">
        <v>0</v>
      </c>
      <c r="S68" s="29"/>
      <c r="T68" s="30">
        <v>0</v>
      </c>
      <c r="U68" s="46">
        <f t="shared" ref="U68:U131" si="11">T68*0.4</f>
        <v>0</v>
      </c>
      <c r="V68" s="46">
        <f t="shared" ref="V68:V131" si="12">MAX(P68,Q68,R68,S68,U68)</f>
        <v>35</v>
      </c>
      <c r="W68" s="29">
        <v>0</v>
      </c>
      <c r="X68" s="31">
        <v>6.8571428571428568</v>
      </c>
      <c r="Y68" s="32">
        <f t="shared" ref="Y68:Y131" si="13">X68+W68+V68+O68+K68</f>
        <v>59.433809523809515</v>
      </c>
    </row>
    <row r="69" spans="1:25" ht="34.5">
      <c r="A69" s="19">
        <v>67</v>
      </c>
      <c r="B69" s="33">
        <v>162142</v>
      </c>
      <c r="C69" s="33">
        <v>1222190130</v>
      </c>
      <c r="D69" s="34" t="s">
        <v>633</v>
      </c>
      <c r="E69" s="35" t="s">
        <v>634</v>
      </c>
      <c r="F69" s="34" t="s">
        <v>139</v>
      </c>
      <c r="G69" s="34" t="s">
        <v>23</v>
      </c>
      <c r="H69" s="33" t="s">
        <v>635</v>
      </c>
      <c r="I69" s="33" t="s">
        <v>378</v>
      </c>
      <c r="J69" s="42">
        <f t="shared" si="7"/>
        <v>69.275862068965523</v>
      </c>
      <c r="K69" s="44">
        <f t="shared" si="8"/>
        <v>6.9275862068965521</v>
      </c>
      <c r="L69" s="33" t="s">
        <v>636</v>
      </c>
      <c r="M69" s="33" t="s">
        <v>392</v>
      </c>
      <c r="N69" s="42">
        <f t="shared" si="9"/>
        <v>56.1</v>
      </c>
      <c r="O69" s="42">
        <f t="shared" si="10"/>
        <v>11.22</v>
      </c>
      <c r="P69" s="36">
        <v>30</v>
      </c>
      <c r="Q69" s="37">
        <v>0</v>
      </c>
      <c r="R69" s="37">
        <v>0</v>
      </c>
      <c r="S69" s="37"/>
      <c r="T69" s="30">
        <v>0</v>
      </c>
      <c r="U69" s="46">
        <f t="shared" si="11"/>
        <v>0</v>
      </c>
      <c r="V69" s="46">
        <f t="shared" si="12"/>
        <v>30</v>
      </c>
      <c r="W69" s="37">
        <v>0</v>
      </c>
      <c r="X69" s="38" t="s">
        <v>393</v>
      </c>
      <c r="Y69" s="32" t="e">
        <f t="shared" si="13"/>
        <v>#VALUE!</v>
      </c>
    </row>
    <row r="70" spans="1:25" ht="34.5">
      <c r="A70" s="19">
        <v>68</v>
      </c>
      <c r="B70" s="33">
        <v>163989</v>
      </c>
      <c r="C70" s="33">
        <v>1222190131</v>
      </c>
      <c r="D70" s="34" t="s">
        <v>137</v>
      </c>
      <c r="E70" s="35" t="s">
        <v>138</v>
      </c>
      <c r="F70" s="34" t="s">
        <v>139</v>
      </c>
      <c r="G70" s="34" t="s">
        <v>140</v>
      </c>
      <c r="H70" s="33" t="s">
        <v>558</v>
      </c>
      <c r="I70" s="33" t="s">
        <v>375</v>
      </c>
      <c r="J70" s="42">
        <f t="shared" si="7"/>
        <v>65.904761904761898</v>
      </c>
      <c r="K70" s="44">
        <f t="shared" si="8"/>
        <v>6.5904761904761902</v>
      </c>
      <c r="L70" s="33" t="s">
        <v>637</v>
      </c>
      <c r="M70" s="33" t="s">
        <v>373</v>
      </c>
      <c r="N70" s="42">
        <f t="shared" si="9"/>
        <v>69.111111111111114</v>
      </c>
      <c r="O70" s="42">
        <f t="shared" si="10"/>
        <v>13.822222222222223</v>
      </c>
      <c r="P70" s="36">
        <v>0</v>
      </c>
      <c r="Q70" s="37">
        <v>35</v>
      </c>
      <c r="R70" s="37">
        <v>0</v>
      </c>
      <c r="S70" s="37"/>
      <c r="T70" s="30">
        <v>0</v>
      </c>
      <c r="U70" s="46">
        <f t="shared" si="11"/>
        <v>0</v>
      </c>
      <c r="V70" s="46">
        <f t="shared" si="12"/>
        <v>35</v>
      </c>
      <c r="W70" s="37">
        <v>0</v>
      </c>
      <c r="X70" s="38">
        <v>8.5714285714285712</v>
      </c>
      <c r="Y70" s="32">
        <f t="shared" si="13"/>
        <v>63.984126984126981</v>
      </c>
    </row>
    <row r="71" spans="1:25" ht="34.5">
      <c r="A71" s="19">
        <v>69</v>
      </c>
      <c r="B71" s="33">
        <v>162257</v>
      </c>
      <c r="C71" s="33">
        <v>1222190132</v>
      </c>
      <c r="D71" s="34" t="s">
        <v>638</v>
      </c>
      <c r="E71" s="35" t="s">
        <v>639</v>
      </c>
      <c r="F71" s="34" t="s">
        <v>640</v>
      </c>
      <c r="G71" s="34" t="s">
        <v>28</v>
      </c>
      <c r="H71" s="33" t="s">
        <v>641</v>
      </c>
      <c r="I71" s="33" t="s">
        <v>378</v>
      </c>
      <c r="J71" s="42">
        <f t="shared" si="7"/>
        <v>78.517241379310349</v>
      </c>
      <c r="K71" s="44">
        <f t="shared" si="8"/>
        <v>7.8517241379310345</v>
      </c>
      <c r="L71" s="33">
        <v>70.900000000000006</v>
      </c>
      <c r="M71" s="33">
        <v>100</v>
      </c>
      <c r="N71" s="42">
        <f t="shared" si="9"/>
        <v>70.900000000000006</v>
      </c>
      <c r="O71" s="42">
        <f t="shared" si="10"/>
        <v>14.180000000000001</v>
      </c>
      <c r="P71" s="36">
        <v>30</v>
      </c>
      <c r="Q71" s="37">
        <v>35</v>
      </c>
      <c r="R71" s="37">
        <v>0</v>
      </c>
      <c r="S71" s="37"/>
      <c r="T71" s="30">
        <v>0</v>
      </c>
      <c r="U71" s="46">
        <f t="shared" si="11"/>
        <v>0</v>
      </c>
      <c r="V71" s="46">
        <f t="shared" si="12"/>
        <v>35</v>
      </c>
      <c r="W71" s="37">
        <v>0</v>
      </c>
      <c r="X71" s="38">
        <v>8.7142857142857135</v>
      </c>
      <c r="Y71" s="32">
        <f t="shared" si="13"/>
        <v>65.746009852216744</v>
      </c>
    </row>
    <row r="72" spans="1:25" ht="34.5">
      <c r="A72" s="19">
        <v>70</v>
      </c>
      <c r="B72" s="19">
        <v>163230</v>
      </c>
      <c r="C72" s="19">
        <v>1222190133</v>
      </c>
      <c r="D72" s="20" t="s">
        <v>643</v>
      </c>
      <c r="E72" s="27" t="s">
        <v>644</v>
      </c>
      <c r="F72" s="20" t="s">
        <v>139</v>
      </c>
      <c r="G72" s="20" t="s">
        <v>90</v>
      </c>
      <c r="H72" s="19" t="s">
        <v>645</v>
      </c>
      <c r="I72" s="19" t="s">
        <v>398</v>
      </c>
      <c r="J72" s="42">
        <f t="shared" si="7"/>
        <v>74.166666666666671</v>
      </c>
      <c r="K72" s="44">
        <f t="shared" si="8"/>
        <v>7.416666666666667</v>
      </c>
      <c r="L72" s="19" t="s">
        <v>646</v>
      </c>
      <c r="M72" s="19" t="s">
        <v>398</v>
      </c>
      <c r="N72" s="42">
        <f t="shared" si="9"/>
        <v>68.458333333333329</v>
      </c>
      <c r="O72" s="42">
        <f t="shared" si="10"/>
        <v>13.691666666666666</v>
      </c>
      <c r="P72" s="28">
        <v>30</v>
      </c>
      <c r="Q72" s="29">
        <v>0</v>
      </c>
      <c r="R72" s="29">
        <v>0</v>
      </c>
      <c r="S72" s="29"/>
      <c r="T72" s="30">
        <v>0</v>
      </c>
      <c r="U72" s="46">
        <f t="shared" si="11"/>
        <v>0</v>
      </c>
      <c r="V72" s="46">
        <f t="shared" si="12"/>
        <v>30</v>
      </c>
      <c r="W72" s="29">
        <v>0</v>
      </c>
      <c r="X72" s="31" t="s">
        <v>393</v>
      </c>
      <c r="Y72" s="32" t="e">
        <f t="shared" si="13"/>
        <v>#VALUE!</v>
      </c>
    </row>
    <row r="73" spans="1:25" ht="23.25">
      <c r="A73" s="19">
        <v>71</v>
      </c>
      <c r="B73" s="19">
        <v>164316</v>
      </c>
      <c r="C73" s="19">
        <v>1222190134</v>
      </c>
      <c r="D73" s="20" t="s">
        <v>647</v>
      </c>
      <c r="E73" s="27" t="s">
        <v>648</v>
      </c>
      <c r="F73" s="20" t="s">
        <v>649</v>
      </c>
      <c r="G73" s="20" t="s">
        <v>23</v>
      </c>
      <c r="H73" s="19" t="s">
        <v>650</v>
      </c>
      <c r="I73" s="19" t="s">
        <v>425</v>
      </c>
      <c r="J73" s="42">
        <f t="shared" si="7"/>
        <v>62.833333333333336</v>
      </c>
      <c r="K73" s="44">
        <f t="shared" si="8"/>
        <v>6.2833333333333332</v>
      </c>
      <c r="L73" s="19" t="s">
        <v>651</v>
      </c>
      <c r="M73" s="19" t="s">
        <v>652</v>
      </c>
      <c r="N73" s="42">
        <f t="shared" si="9"/>
        <v>69.909090909090907</v>
      </c>
      <c r="O73" s="42">
        <f t="shared" si="10"/>
        <v>13.981818181818181</v>
      </c>
      <c r="P73" s="28">
        <v>0</v>
      </c>
      <c r="Q73" s="29">
        <v>0</v>
      </c>
      <c r="R73" s="29">
        <v>25</v>
      </c>
      <c r="S73" s="29"/>
      <c r="T73" s="30">
        <v>0</v>
      </c>
      <c r="U73" s="46">
        <f t="shared" si="11"/>
        <v>0</v>
      </c>
      <c r="V73" s="46">
        <f t="shared" si="12"/>
        <v>25</v>
      </c>
      <c r="W73" s="29">
        <v>0</v>
      </c>
      <c r="X73" s="31">
        <v>8</v>
      </c>
      <c r="Y73" s="32">
        <f t="shared" si="13"/>
        <v>53.265151515151516</v>
      </c>
    </row>
    <row r="74" spans="1:25" ht="34.5">
      <c r="A74" s="19">
        <v>72</v>
      </c>
      <c r="B74" s="19">
        <v>162236</v>
      </c>
      <c r="C74" s="19">
        <v>1222190137</v>
      </c>
      <c r="D74" s="20" t="s">
        <v>653</v>
      </c>
      <c r="E74" s="27" t="s">
        <v>654</v>
      </c>
      <c r="F74" s="20" t="s">
        <v>655</v>
      </c>
      <c r="G74" s="20" t="s">
        <v>52</v>
      </c>
      <c r="H74" s="19" t="s">
        <v>656</v>
      </c>
      <c r="I74" s="19" t="s">
        <v>425</v>
      </c>
      <c r="J74" s="42">
        <f t="shared" si="7"/>
        <v>63.666666666666664</v>
      </c>
      <c r="K74" s="44">
        <f t="shared" si="8"/>
        <v>6.3666666666666663</v>
      </c>
      <c r="L74" s="19" t="s">
        <v>657</v>
      </c>
      <c r="M74" s="19" t="s">
        <v>432</v>
      </c>
      <c r="N74" s="42">
        <f t="shared" si="9"/>
        <v>73.8</v>
      </c>
      <c r="O74" s="42">
        <f t="shared" si="10"/>
        <v>14.76</v>
      </c>
      <c r="P74" s="28">
        <v>30</v>
      </c>
      <c r="Q74" s="29">
        <v>35</v>
      </c>
      <c r="R74" s="29">
        <v>25</v>
      </c>
      <c r="S74" s="29"/>
      <c r="T74" s="30">
        <v>0</v>
      </c>
      <c r="U74" s="46">
        <f t="shared" si="11"/>
        <v>0</v>
      </c>
      <c r="V74" s="46">
        <f t="shared" si="12"/>
        <v>35</v>
      </c>
      <c r="W74" s="29">
        <v>0</v>
      </c>
      <c r="X74" s="31">
        <v>8.5714285714285712</v>
      </c>
      <c r="Y74" s="32">
        <f t="shared" si="13"/>
        <v>64.698095238095235</v>
      </c>
    </row>
    <row r="75" spans="1:25" ht="23.25">
      <c r="A75" s="19">
        <v>73</v>
      </c>
      <c r="B75" s="33">
        <v>164285</v>
      </c>
      <c r="C75" s="33">
        <v>1222190140</v>
      </c>
      <c r="D75" s="34" t="s">
        <v>143</v>
      </c>
      <c r="E75" s="35" t="s">
        <v>144</v>
      </c>
      <c r="F75" s="34" t="s">
        <v>145</v>
      </c>
      <c r="G75" s="34" t="s">
        <v>52</v>
      </c>
      <c r="H75" s="33" t="s">
        <v>658</v>
      </c>
      <c r="I75" s="33" t="s">
        <v>378</v>
      </c>
      <c r="J75" s="42">
        <f t="shared" si="7"/>
        <v>69.758620689655174</v>
      </c>
      <c r="K75" s="44">
        <f t="shared" si="8"/>
        <v>6.9758620689655171</v>
      </c>
      <c r="L75" s="33" t="s">
        <v>659</v>
      </c>
      <c r="M75" s="33" t="s">
        <v>565</v>
      </c>
      <c r="N75" s="42">
        <f t="shared" si="9"/>
        <v>76.642857142857139</v>
      </c>
      <c r="O75" s="42">
        <f t="shared" si="10"/>
        <v>15.328571428571427</v>
      </c>
      <c r="P75" s="36">
        <v>30</v>
      </c>
      <c r="Q75" s="37">
        <v>0</v>
      </c>
      <c r="R75" s="37">
        <v>0</v>
      </c>
      <c r="S75" s="37"/>
      <c r="T75" s="30" t="s">
        <v>59</v>
      </c>
      <c r="U75" s="46">
        <f t="shared" si="11"/>
        <v>20.8</v>
      </c>
      <c r="V75" s="46">
        <f t="shared" si="12"/>
        <v>30</v>
      </c>
      <c r="W75" s="37">
        <v>0</v>
      </c>
      <c r="X75" s="38" t="s">
        <v>393</v>
      </c>
      <c r="Y75" s="32" t="e">
        <f t="shared" si="13"/>
        <v>#VALUE!</v>
      </c>
    </row>
    <row r="76" spans="1:25" ht="23.25">
      <c r="A76" s="19">
        <v>74</v>
      </c>
      <c r="B76" s="19">
        <v>159864</v>
      </c>
      <c r="C76" s="19">
        <v>1222190141</v>
      </c>
      <c r="D76" s="20" t="s">
        <v>660</v>
      </c>
      <c r="E76" s="27" t="s">
        <v>661</v>
      </c>
      <c r="F76" s="20" t="s">
        <v>662</v>
      </c>
      <c r="G76" s="20" t="s">
        <v>52</v>
      </c>
      <c r="H76" s="19" t="s">
        <v>663</v>
      </c>
      <c r="I76" s="19" t="s">
        <v>375</v>
      </c>
      <c r="J76" s="42">
        <f t="shared" si="7"/>
        <v>78.126984126984127</v>
      </c>
      <c r="K76" s="44">
        <f t="shared" si="8"/>
        <v>7.8126984126984125</v>
      </c>
      <c r="L76" s="19" t="s">
        <v>611</v>
      </c>
      <c r="M76" s="19" t="s">
        <v>380</v>
      </c>
      <c r="N76" s="42">
        <f t="shared" si="9"/>
        <v>79.05</v>
      </c>
      <c r="O76" s="42">
        <f t="shared" si="10"/>
        <v>15.809999999999999</v>
      </c>
      <c r="P76" s="28">
        <v>0</v>
      </c>
      <c r="Q76" s="29">
        <v>0</v>
      </c>
      <c r="R76" s="29">
        <v>0</v>
      </c>
      <c r="S76" s="29"/>
      <c r="T76" s="30" t="s">
        <v>321</v>
      </c>
      <c r="U76" s="46">
        <f t="shared" si="11"/>
        <v>25.068000000000001</v>
      </c>
      <c r="V76" s="46">
        <f t="shared" si="12"/>
        <v>25.068000000000001</v>
      </c>
      <c r="W76" s="29">
        <v>0</v>
      </c>
      <c r="X76" s="31">
        <v>8.7142857142857135</v>
      </c>
      <c r="Y76" s="32">
        <f t="shared" si="13"/>
        <v>57.404984126984118</v>
      </c>
    </row>
    <row r="77" spans="1:25" ht="23.25">
      <c r="A77" s="19">
        <v>75</v>
      </c>
      <c r="B77" s="33">
        <v>161025</v>
      </c>
      <c r="C77" s="33">
        <v>1222190142</v>
      </c>
      <c r="D77" s="34" t="s">
        <v>664</v>
      </c>
      <c r="E77" s="35" t="s">
        <v>665</v>
      </c>
      <c r="F77" s="34" t="s">
        <v>666</v>
      </c>
      <c r="G77" s="34" t="s">
        <v>52</v>
      </c>
      <c r="H77" s="33" t="s">
        <v>508</v>
      </c>
      <c r="I77" s="33" t="s">
        <v>375</v>
      </c>
      <c r="J77" s="42">
        <f t="shared" si="7"/>
        <v>81.460317460317455</v>
      </c>
      <c r="K77" s="44">
        <f t="shared" si="8"/>
        <v>8.1460317460317455</v>
      </c>
      <c r="L77" s="33" t="s">
        <v>667</v>
      </c>
      <c r="M77" s="33" t="s">
        <v>380</v>
      </c>
      <c r="N77" s="42">
        <f t="shared" si="9"/>
        <v>83.55</v>
      </c>
      <c r="O77" s="42">
        <f t="shared" si="10"/>
        <v>16.71</v>
      </c>
      <c r="P77" s="36">
        <v>30</v>
      </c>
      <c r="Q77" s="37">
        <v>0</v>
      </c>
      <c r="R77" s="37">
        <v>0</v>
      </c>
      <c r="S77" s="37"/>
      <c r="T77" s="30" t="s">
        <v>188</v>
      </c>
      <c r="U77" s="46">
        <f t="shared" si="11"/>
        <v>26.132000000000001</v>
      </c>
      <c r="V77" s="46">
        <f t="shared" si="12"/>
        <v>30</v>
      </c>
      <c r="W77" s="37">
        <v>0</v>
      </c>
      <c r="X77" s="38">
        <v>6.5714285714285712</v>
      </c>
      <c r="Y77" s="32">
        <f t="shared" si="13"/>
        <v>61.427460317460316</v>
      </c>
    </row>
    <row r="78" spans="1:25" ht="23.25">
      <c r="A78" s="19">
        <v>76</v>
      </c>
      <c r="B78" s="19">
        <v>160305</v>
      </c>
      <c r="C78" s="19">
        <v>1222190143</v>
      </c>
      <c r="D78" s="20" t="s">
        <v>664</v>
      </c>
      <c r="E78" s="27" t="s">
        <v>668</v>
      </c>
      <c r="F78" s="20" t="s">
        <v>669</v>
      </c>
      <c r="G78" s="20" t="s">
        <v>90</v>
      </c>
      <c r="H78" s="19" t="s">
        <v>670</v>
      </c>
      <c r="I78" s="19" t="s">
        <v>378</v>
      </c>
      <c r="J78" s="42">
        <f t="shared" si="7"/>
        <v>74.758620689655174</v>
      </c>
      <c r="K78" s="44">
        <f t="shared" si="8"/>
        <v>7.4758620689655171</v>
      </c>
      <c r="L78" s="19" t="s">
        <v>671</v>
      </c>
      <c r="M78" s="19" t="s">
        <v>398</v>
      </c>
      <c r="N78" s="42">
        <f t="shared" si="9"/>
        <v>67.041666666666671</v>
      </c>
      <c r="O78" s="42">
        <f t="shared" si="10"/>
        <v>13.408333333333335</v>
      </c>
      <c r="P78" s="36">
        <v>30</v>
      </c>
      <c r="Q78" s="29">
        <v>0</v>
      </c>
      <c r="R78" s="29">
        <v>0</v>
      </c>
      <c r="S78" s="29"/>
      <c r="T78" s="30">
        <v>0</v>
      </c>
      <c r="U78" s="46">
        <f t="shared" si="11"/>
        <v>0</v>
      </c>
      <c r="V78" s="46">
        <f t="shared" si="12"/>
        <v>30</v>
      </c>
      <c r="W78" s="29">
        <v>0</v>
      </c>
      <c r="X78" s="31" t="s">
        <v>393</v>
      </c>
      <c r="Y78" s="32" t="e">
        <f t="shared" si="13"/>
        <v>#VALUE!</v>
      </c>
    </row>
    <row r="79" spans="1:25" ht="34.5">
      <c r="A79" s="19">
        <v>77</v>
      </c>
      <c r="B79" s="19">
        <v>162288</v>
      </c>
      <c r="C79" s="19">
        <v>1222190144</v>
      </c>
      <c r="D79" s="20" t="s">
        <v>660</v>
      </c>
      <c r="E79" s="27" t="s">
        <v>672</v>
      </c>
      <c r="F79" s="20" t="s">
        <v>673</v>
      </c>
      <c r="G79" s="20" t="s">
        <v>28</v>
      </c>
      <c r="H79" s="19" t="s">
        <v>674</v>
      </c>
      <c r="I79" s="19" t="s">
        <v>377</v>
      </c>
      <c r="J79" s="42">
        <f t="shared" si="7"/>
        <v>78</v>
      </c>
      <c r="K79" s="44">
        <f t="shared" si="8"/>
        <v>7.8</v>
      </c>
      <c r="L79" s="19" t="s">
        <v>675</v>
      </c>
      <c r="M79" s="19">
        <v>2000</v>
      </c>
      <c r="N79" s="42">
        <f t="shared" si="9"/>
        <v>83.85</v>
      </c>
      <c r="O79" s="42">
        <f t="shared" si="10"/>
        <v>16.77</v>
      </c>
      <c r="P79" s="36">
        <v>30</v>
      </c>
      <c r="Q79" s="29">
        <v>0</v>
      </c>
      <c r="R79" s="29">
        <v>25</v>
      </c>
      <c r="S79" s="29"/>
      <c r="T79" s="30" t="s">
        <v>676</v>
      </c>
      <c r="U79" s="46">
        <f t="shared" si="11"/>
        <v>23.468000000000004</v>
      </c>
      <c r="V79" s="46">
        <f t="shared" si="12"/>
        <v>30</v>
      </c>
      <c r="W79" s="29">
        <v>0</v>
      </c>
      <c r="X79" s="31">
        <v>5.8571428571428568</v>
      </c>
      <c r="Y79" s="32">
        <f t="shared" si="13"/>
        <v>60.427142857142854</v>
      </c>
    </row>
    <row r="80" spans="1:25" ht="45.75">
      <c r="A80" s="19">
        <v>78</v>
      </c>
      <c r="B80" s="33">
        <v>164716</v>
      </c>
      <c r="C80" s="33">
        <v>1222190145</v>
      </c>
      <c r="D80" s="34" t="s">
        <v>677</v>
      </c>
      <c r="E80" s="35" t="s">
        <v>304</v>
      </c>
      <c r="F80" s="34" t="s">
        <v>678</v>
      </c>
      <c r="G80" s="34" t="s">
        <v>39</v>
      </c>
      <c r="H80" s="33" t="s">
        <v>679</v>
      </c>
      <c r="I80" s="33" t="s">
        <v>680</v>
      </c>
      <c r="J80" s="42">
        <f t="shared" si="7"/>
        <v>65.333333333333329</v>
      </c>
      <c r="K80" s="44">
        <f t="shared" si="8"/>
        <v>6.5333333333333332</v>
      </c>
      <c r="L80" s="33" t="s">
        <v>474</v>
      </c>
      <c r="M80" s="33" t="s">
        <v>432</v>
      </c>
      <c r="N80" s="42">
        <f t="shared" si="9"/>
        <v>72</v>
      </c>
      <c r="O80" s="42">
        <f t="shared" si="10"/>
        <v>14.4</v>
      </c>
      <c r="P80" s="36">
        <v>30</v>
      </c>
      <c r="Q80" s="37">
        <v>35</v>
      </c>
      <c r="R80" s="37">
        <v>0</v>
      </c>
      <c r="S80" s="37"/>
      <c r="T80" s="30">
        <v>0</v>
      </c>
      <c r="U80" s="46">
        <f t="shared" si="11"/>
        <v>0</v>
      </c>
      <c r="V80" s="46">
        <f t="shared" si="12"/>
        <v>35</v>
      </c>
      <c r="W80" s="37">
        <v>0</v>
      </c>
      <c r="X80" s="38">
        <v>6.7142857142857144</v>
      </c>
      <c r="Y80" s="32">
        <f t="shared" si="13"/>
        <v>62.647619047619045</v>
      </c>
    </row>
    <row r="81" spans="1:26" ht="23.25">
      <c r="A81" s="19">
        <v>79</v>
      </c>
      <c r="B81" s="33">
        <v>161782</v>
      </c>
      <c r="C81" s="33">
        <v>1222190146</v>
      </c>
      <c r="D81" s="34" t="s">
        <v>147</v>
      </c>
      <c r="E81" s="35" t="s">
        <v>148</v>
      </c>
      <c r="F81" s="34" t="s">
        <v>149</v>
      </c>
      <c r="G81" s="34" t="s">
        <v>28</v>
      </c>
      <c r="H81" s="33" t="s">
        <v>681</v>
      </c>
      <c r="I81" s="33" t="s">
        <v>378</v>
      </c>
      <c r="J81" s="42">
        <f t="shared" si="7"/>
        <v>63.689655172413794</v>
      </c>
      <c r="K81" s="44">
        <f t="shared" si="8"/>
        <v>6.3689655172413797</v>
      </c>
      <c r="L81" s="33" t="s">
        <v>682</v>
      </c>
      <c r="M81" s="33" t="s">
        <v>380</v>
      </c>
      <c r="N81" s="42">
        <f t="shared" si="9"/>
        <v>70.650000000000006</v>
      </c>
      <c r="O81" s="42">
        <f t="shared" si="10"/>
        <v>14.13</v>
      </c>
      <c r="P81" s="36">
        <v>30</v>
      </c>
      <c r="Q81" s="37">
        <v>0</v>
      </c>
      <c r="R81" s="37">
        <v>0</v>
      </c>
      <c r="S81" s="37"/>
      <c r="T81" s="30" t="s">
        <v>151</v>
      </c>
      <c r="U81" s="46">
        <f t="shared" si="11"/>
        <v>27.200000000000003</v>
      </c>
      <c r="V81" s="46">
        <f t="shared" si="12"/>
        <v>30</v>
      </c>
      <c r="W81" s="37">
        <v>0</v>
      </c>
      <c r="X81" s="38">
        <v>6.1428571428571432</v>
      </c>
      <c r="Y81" s="32">
        <f t="shared" si="13"/>
        <v>56.641822660098526</v>
      </c>
    </row>
    <row r="82" spans="1:26" ht="34.5">
      <c r="A82" s="19">
        <v>80</v>
      </c>
      <c r="B82" s="19">
        <v>175540</v>
      </c>
      <c r="C82" s="19">
        <v>1222190147</v>
      </c>
      <c r="D82" s="20" t="s">
        <v>683</v>
      </c>
      <c r="E82" s="27" t="s">
        <v>684</v>
      </c>
      <c r="F82" s="20" t="s">
        <v>549</v>
      </c>
      <c r="G82" s="20" t="s">
        <v>140</v>
      </c>
      <c r="H82" s="19" t="s">
        <v>685</v>
      </c>
      <c r="I82" s="19" t="s">
        <v>378</v>
      </c>
      <c r="J82" s="42">
        <f t="shared" si="7"/>
        <v>88.896551724137936</v>
      </c>
      <c r="K82" s="44">
        <f t="shared" si="8"/>
        <v>8.8896551724137929</v>
      </c>
      <c r="L82" s="19" t="s">
        <v>686</v>
      </c>
      <c r="M82" s="19" t="s">
        <v>398</v>
      </c>
      <c r="N82" s="42">
        <f t="shared" si="9"/>
        <v>88</v>
      </c>
      <c r="O82" s="42">
        <f t="shared" si="10"/>
        <v>17.600000000000001</v>
      </c>
      <c r="P82" s="28">
        <v>30</v>
      </c>
      <c r="Q82" s="29">
        <v>35</v>
      </c>
      <c r="R82" s="29">
        <v>0</v>
      </c>
      <c r="S82" s="29"/>
      <c r="T82" s="30">
        <v>0</v>
      </c>
      <c r="U82" s="46">
        <f t="shared" si="11"/>
        <v>0</v>
      </c>
      <c r="V82" s="46">
        <f t="shared" si="12"/>
        <v>35</v>
      </c>
      <c r="W82" s="29">
        <v>0</v>
      </c>
      <c r="X82" s="31" t="s">
        <v>393</v>
      </c>
      <c r="Y82" s="32" t="e">
        <f t="shared" si="13"/>
        <v>#VALUE!</v>
      </c>
    </row>
    <row r="83" spans="1:26" ht="34.5">
      <c r="A83" s="19">
        <v>81</v>
      </c>
      <c r="B83" s="19">
        <v>161026</v>
      </c>
      <c r="C83" s="19">
        <v>1222190150</v>
      </c>
      <c r="D83" s="20" t="s">
        <v>687</v>
      </c>
      <c r="E83" s="27" t="s">
        <v>688</v>
      </c>
      <c r="F83" s="20" t="s">
        <v>186</v>
      </c>
      <c r="G83" s="20" t="s">
        <v>52</v>
      </c>
      <c r="H83" s="19" t="s">
        <v>689</v>
      </c>
      <c r="I83" s="19" t="s">
        <v>425</v>
      </c>
      <c r="J83" s="42">
        <f t="shared" si="7"/>
        <v>56.833333333333336</v>
      </c>
      <c r="K83" s="44">
        <f t="shared" si="8"/>
        <v>5.6833333333333336</v>
      </c>
      <c r="L83" s="19" t="s">
        <v>690</v>
      </c>
      <c r="M83" s="19" t="s">
        <v>565</v>
      </c>
      <c r="N83" s="42">
        <f t="shared" si="9"/>
        <v>78.321428571428569</v>
      </c>
      <c r="O83" s="42">
        <f t="shared" si="10"/>
        <v>15.664285714285715</v>
      </c>
      <c r="P83" s="28">
        <v>0</v>
      </c>
      <c r="Q83" s="29">
        <v>0</v>
      </c>
      <c r="R83" s="29">
        <v>25</v>
      </c>
      <c r="S83" s="29"/>
      <c r="T83" s="30" t="s">
        <v>48</v>
      </c>
      <c r="U83" s="46">
        <f t="shared" si="11"/>
        <v>20.268000000000001</v>
      </c>
      <c r="V83" s="46">
        <f t="shared" si="12"/>
        <v>25</v>
      </c>
      <c r="W83" s="29">
        <v>0</v>
      </c>
      <c r="X83" s="31">
        <v>8.7142857142857135</v>
      </c>
      <c r="Y83" s="32">
        <f t="shared" si="13"/>
        <v>55.061904761904771</v>
      </c>
    </row>
    <row r="84" spans="1:26" ht="34.5">
      <c r="A84" s="19">
        <v>82</v>
      </c>
      <c r="B84" s="33">
        <v>160525</v>
      </c>
      <c r="C84" s="33">
        <v>1222190151</v>
      </c>
      <c r="D84" s="34" t="s">
        <v>152</v>
      </c>
      <c r="E84" s="35" t="s">
        <v>153</v>
      </c>
      <c r="F84" s="34" t="s">
        <v>154</v>
      </c>
      <c r="G84" s="20" t="s">
        <v>23</v>
      </c>
      <c r="H84" s="33" t="s">
        <v>691</v>
      </c>
      <c r="I84" s="33" t="s">
        <v>371</v>
      </c>
      <c r="J84" s="42">
        <f t="shared" si="7"/>
        <v>63.333333333333336</v>
      </c>
      <c r="K84" s="44">
        <f t="shared" si="8"/>
        <v>6.3333333333333339</v>
      </c>
      <c r="L84" s="33" t="s">
        <v>692</v>
      </c>
      <c r="M84" s="33" t="s">
        <v>380</v>
      </c>
      <c r="N84" s="42">
        <f t="shared" si="9"/>
        <v>63.35</v>
      </c>
      <c r="O84" s="42">
        <f t="shared" si="10"/>
        <v>12.67</v>
      </c>
      <c r="P84" s="36">
        <v>30</v>
      </c>
      <c r="Q84" s="37">
        <v>35</v>
      </c>
      <c r="R84" s="37">
        <v>0</v>
      </c>
      <c r="S84" s="37"/>
      <c r="T84" s="30">
        <v>0</v>
      </c>
      <c r="U84" s="46">
        <f t="shared" si="11"/>
        <v>0</v>
      </c>
      <c r="V84" s="46">
        <f t="shared" si="12"/>
        <v>35</v>
      </c>
      <c r="W84" s="37">
        <v>0</v>
      </c>
      <c r="X84" s="38">
        <v>8.7142857142857135</v>
      </c>
      <c r="Y84" s="32">
        <f t="shared" si="13"/>
        <v>62.717619047619053</v>
      </c>
    </row>
    <row r="85" spans="1:26" ht="34.5">
      <c r="A85" s="19">
        <v>83</v>
      </c>
      <c r="B85" s="33">
        <v>164837</v>
      </c>
      <c r="C85" s="33">
        <v>1222190156</v>
      </c>
      <c r="D85" s="34" t="s">
        <v>693</v>
      </c>
      <c r="E85" s="35" t="s">
        <v>694</v>
      </c>
      <c r="F85" s="34" t="s">
        <v>695</v>
      </c>
      <c r="G85" s="34" t="s">
        <v>52</v>
      </c>
      <c r="H85" s="33" t="s">
        <v>696</v>
      </c>
      <c r="I85" s="33" t="s">
        <v>378</v>
      </c>
      <c r="J85" s="42">
        <f t="shared" si="7"/>
        <v>61.03448275862069</v>
      </c>
      <c r="K85" s="44">
        <f t="shared" si="8"/>
        <v>6.1034482758620694</v>
      </c>
      <c r="L85" s="33" t="s">
        <v>697</v>
      </c>
      <c r="M85" s="33" t="s">
        <v>380</v>
      </c>
      <c r="N85" s="42">
        <f t="shared" si="9"/>
        <v>73.2</v>
      </c>
      <c r="O85" s="42">
        <f t="shared" si="10"/>
        <v>14.64</v>
      </c>
      <c r="P85" s="36">
        <v>30</v>
      </c>
      <c r="Q85" s="37">
        <v>0</v>
      </c>
      <c r="R85" s="37">
        <v>0</v>
      </c>
      <c r="S85" s="37"/>
      <c r="T85" s="30" t="s">
        <v>321</v>
      </c>
      <c r="U85" s="46">
        <f t="shared" si="11"/>
        <v>25.068000000000001</v>
      </c>
      <c r="V85" s="46">
        <f t="shared" si="12"/>
        <v>30</v>
      </c>
      <c r="W85" s="37">
        <v>0</v>
      </c>
      <c r="X85" s="38" t="s">
        <v>393</v>
      </c>
      <c r="Y85" s="32" t="e">
        <f t="shared" si="13"/>
        <v>#VALUE!</v>
      </c>
    </row>
    <row r="86" spans="1:26" ht="23.25">
      <c r="A86" s="19">
        <v>84</v>
      </c>
      <c r="B86" s="33">
        <v>160910</v>
      </c>
      <c r="C86" s="33">
        <v>1222190157</v>
      </c>
      <c r="D86" s="34" t="s">
        <v>698</v>
      </c>
      <c r="E86" s="35" t="s">
        <v>699</v>
      </c>
      <c r="F86" s="34" t="s">
        <v>700</v>
      </c>
      <c r="G86" s="34" t="s">
        <v>52</v>
      </c>
      <c r="H86" s="33" t="s">
        <v>701</v>
      </c>
      <c r="I86" s="33" t="s">
        <v>378</v>
      </c>
      <c r="J86" s="42">
        <f t="shared" si="7"/>
        <v>80.965517241379317</v>
      </c>
      <c r="K86" s="44">
        <f t="shared" si="8"/>
        <v>8.0965517241379317</v>
      </c>
      <c r="L86" s="33" t="s">
        <v>467</v>
      </c>
      <c r="M86" s="33" t="s">
        <v>380</v>
      </c>
      <c r="N86" s="42">
        <f t="shared" si="9"/>
        <v>80.400000000000006</v>
      </c>
      <c r="O86" s="42">
        <f t="shared" si="10"/>
        <v>16.080000000000002</v>
      </c>
      <c r="P86" s="36">
        <v>30</v>
      </c>
      <c r="Q86" s="37">
        <v>0</v>
      </c>
      <c r="R86" s="37">
        <v>25</v>
      </c>
      <c r="S86" s="37"/>
      <c r="T86" s="30">
        <v>0</v>
      </c>
      <c r="U86" s="46">
        <f t="shared" si="11"/>
        <v>0</v>
      </c>
      <c r="V86" s="46">
        <f t="shared" si="12"/>
        <v>30</v>
      </c>
      <c r="W86" s="37">
        <v>0</v>
      </c>
      <c r="X86" s="38">
        <v>8.4285714285714288</v>
      </c>
      <c r="Y86" s="32">
        <f t="shared" si="13"/>
        <v>62.605123152709361</v>
      </c>
    </row>
    <row r="87" spans="1:26" ht="34.5">
      <c r="A87" s="19">
        <v>85</v>
      </c>
      <c r="B87" s="33">
        <v>160226</v>
      </c>
      <c r="C87" s="33">
        <v>1222190163</v>
      </c>
      <c r="D87" s="34" t="s">
        <v>702</v>
      </c>
      <c r="E87" s="35" t="s">
        <v>703</v>
      </c>
      <c r="F87" s="34" t="s">
        <v>695</v>
      </c>
      <c r="G87" s="34" t="s">
        <v>52</v>
      </c>
      <c r="H87" s="33" t="s">
        <v>704</v>
      </c>
      <c r="I87" s="33" t="s">
        <v>378</v>
      </c>
      <c r="J87" s="42">
        <f t="shared" si="7"/>
        <v>77.206896551724142</v>
      </c>
      <c r="K87" s="44">
        <f t="shared" si="8"/>
        <v>7.7206896551724142</v>
      </c>
      <c r="L87" s="33" t="s">
        <v>407</v>
      </c>
      <c r="M87" s="33" t="s">
        <v>380</v>
      </c>
      <c r="N87" s="42">
        <f t="shared" si="9"/>
        <v>82.5</v>
      </c>
      <c r="O87" s="42">
        <f t="shared" si="10"/>
        <v>16.5</v>
      </c>
      <c r="P87" s="36">
        <v>30</v>
      </c>
      <c r="Q87" s="37">
        <v>0</v>
      </c>
      <c r="R87" s="37">
        <v>25</v>
      </c>
      <c r="S87" s="37">
        <v>3</v>
      </c>
      <c r="T87" s="30">
        <v>0</v>
      </c>
      <c r="U87" s="46">
        <f t="shared" si="11"/>
        <v>0</v>
      </c>
      <c r="V87" s="46">
        <f t="shared" si="12"/>
        <v>30</v>
      </c>
      <c r="W87" s="37">
        <v>0</v>
      </c>
      <c r="X87" s="38" t="s">
        <v>393</v>
      </c>
      <c r="Y87" s="32" t="e">
        <f t="shared" si="13"/>
        <v>#VALUE!</v>
      </c>
    </row>
    <row r="88" spans="1:26" ht="23.25">
      <c r="A88" s="19">
        <v>86</v>
      </c>
      <c r="B88" s="33">
        <v>161513</v>
      </c>
      <c r="C88" s="33">
        <v>1222190164</v>
      </c>
      <c r="D88" s="34" t="s">
        <v>157</v>
      </c>
      <c r="E88" s="35" t="s">
        <v>158</v>
      </c>
      <c r="F88" s="34" t="s">
        <v>159</v>
      </c>
      <c r="G88" s="34" t="s">
        <v>52</v>
      </c>
      <c r="H88" s="33" t="s">
        <v>705</v>
      </c>
      <c r="I88" s="33" t="s">
        <v>378</v>
      </c>
      <c r="J88" s="42">
        <f t="shared" si="7"/>
        <v>66.275862068965523</v>
      </c>
      <c r="K88" s="44">
        <f t="shared" si="8"/>
        <v>6.6275862068965523</v>
      </c>
      <c r="L88" s="33" t="s">
        <v>487</v>
      </c>
      <c r="M88" s="33" t="s">
        <v>380</v>
      </c>
      <c r="N88" s="42">
        <f t="shared" si="9"/>
        <v>83.65</v>
      </c>
      <c r="O88" s="42">
        <f t="shared" si="10"/>
        <v>16.73</v>
      </c>
      <c r="P88" s="36"/>
      <c r="Q88" s="37"/>
      <c r="R88" s="37"/>
      <c r="S88" s="37"/>
      <c r="T88" s="30" t="s">
        <v>160</v>
      </c>
      <c r="U88" s="46">
        <f t="shared" si="11"/>
        <v>21.332000000000001</v>
      </c>
      <c r="V88" s="46">
        <f t="shared" si="12"/>
        <v>21.332000000000001</v>
      </c>
      <c r="W88" s="37"/>
      <c r="X88" s="38">
        <v>8.2857142857142865</v>
      </c>
      <c r="Y88" s="32">
        <f t="shared" si="13"/>
        <v>52.975300492610842</v>
      </c>
    </row>
    <row r="89" spans="1:26" ht="23.25">
      <c r="A89" s="19">
        <v>87</v>
      </c>
      <c r="B89" s="19">
        <v>159856</v>
      </c>
      <c r="C89" s="19">
        <v>1222190169</v>
      </c>
      <c r="D89" s="20" t="s">
        <v>706</v>
      </c>
      <c r="E89" s="27" t="s">
        <v>707</v>
      </c>
      <c r="F89" s="20" t="s">
        <v>708</v>
      </c>
      <c r="G89" s="20" t="s">
        <v>140</v>
      </c>
      <c r="H89" s="19" t="s">
        <v>709</v>
      </c>
      <c r="I89" s="19" t="s">
        <v>378</v>
      </c>
      <c r="J89" s="42">
        <f t="shared" si="7"/>
        <v>73.241379310344826</v>
      </c>
      <c r="K89" s="44">
        <f t="shared" si="8"/>
        <v>7.3241379310344827</v>
      </c>
      <c r="L89" s="19" t="s">
        <v>710</v>
      </c>
      <c r="M89" s="19" t="s">
        <v>711</v>
      </c>
      <c r="N89" s="42">
        <f t="shared" si="9"/>
        <v>65.761904761904759</v>
      </c>
      <c r="O89" s="42">
        <f t="shared" si="10"/>
        <v>13.152380952380952</v>
      </c>
      <c r="P89" s="28">
        <v>0</v>
      </c>
      <c r="Q89" s="29">
        <v>0</v>
      </c>
      <c r="R89" s="29">
        <v>0</v>
      </c>
      <c r="S89" s="29">
        <v>0</v>
      </c>
      <c r="T89" s="30" t="s">
        <v>65</v>
      </c>
      <c r="U89" s="46">
        <f t="shared" si="11"/>
        <v>28.268000000000001</v>
      </c>
      <c r="V89" s="46">
        <f t="shared" si="12"/>
        <v>28.268000000000001</v>
      </c>
      <c r="W89" s="29">
        <v>0</v>
      </c>
      <c r="X89" s="31">
        <v>4.4285714285714288</v>
      </c>
      <c r="Y89" s="32">
        <f t="shared" si="13"/>
        <v>53.173090311986869</v>
      </c>
    </row>
    <row r="90" spans="1:26" ht="34.5">
      <c r="A90" s="19">
        <v>88</v>
      </c>
      <c r="B90" s="33">
        <v>163581</v>
      </c>
      <c r="C90" s="33">
        <v>1222190170</v>
      </c>
      <c r="D90" s="20" t="s">
        <v>712</v>
      </c>
      <c r="E90" s="35" t="s">
        <v>713</v>
      </c>
      <c r="F90" s="20" t="s">
        <v>714</v>
      </c>
      <c r="G90" s="20" t="s">
        <v>23</v>
      </c>
      <c r="H90" s="19">
        <v>2046</v>
      </c>
      <c r="I90" s="19">
        <v>2900</v>
      </c>
      <c r="J90" s="42">
        <f t="shared" si="7"/>
        <v>70.551724137931032</v>
      </c>
      <c r="K90" s="44">
        <f t="shared" si="8"/>
        <v>7.0551724137931036</v>
      </c>
      <c r="L90" s="19">
        <v>1706</v>
      </c>
      <c r="M90" s="19">
        <v>2400</v>
      </c>
      <c r="N90" s="42">
        <f t="shared" si="9"/>
        <v>71.083333333333329</v>
      </c>
      <c r="O90" s="42">
        <f t="shared" si="10"/>
        <v>14.216666666666665</v>
      </c>
      <c r="P90" s="36">
        <v>30</v>
      </c>
      <c r="Q90" s="37">
        <v>35</v>
      </c>
      <c r="R90" s="37">
        <v>0</v>
      </c>
      <c r="S90" s="37"/>
      <c r="T90" s="30">
        <v>0</v>
      </c>
      <c r="U90" s="46">
        <f t="shared" si="11"/>
        <v>0</v>
      </c>
      <c r="V90" s="46">
        <f t="shared" si="12"/>
        <v>35</v>
      </c>
      <c r="W90" s="37">
        <v>0</v>
      </c>
      <c r="X90" s="38" t="s">
        <v>393</v>
      </c>
      <c r="Y90" s="32" t="e">
        <f t="shared" si="13"/>
        <v>#VALUE!</v>
      </c>
    </row>
    <row r="91" spans="1:26" ht="23.25">
      <c r="A91" s="19">
        <v>89</v>
      </c>
      <c r="B91" s="60">
        <v>161795</v>
      </c>
      <c r="C91" s="33">
        <v>1222190171</v>
      </c>
      <c r="D91" s="20" t="s">
        <v>715</v>
      </c>
      <c r="E91" s="61" t="s">
        <v>1224</v>
      </c>
      <c r="F91" s="20" t="s">
        <v>716</v>
      </c>
      <c r="G91" s="20" t="s">
        <v>52</v>
      </c>
      <c r="H91" s="60" t="s">
        <v>1225</v>
      </c>
      <c r="I91" s="60" t="s">
        <v>377</v>
      </c>
      <c r="J91" s="42">
        <f t="shared" si="7"/>
        <v>55.241379310344826</v>
      </c>
      <c r="K91" s="44">
        <f t="shared" si="8"/>
        <v>5.5241379310344829</v>
      </c>
      <c r="L91" s="60" t="s">
        <v>1080</v>
      </c>
      <c r="M91" s="60" t="s">
        <v>432</v>
      </c>
      <c r="N91" s="42">
        <f t="shared" si="9"/>
        <v>65.099999999999994</v>
      </c>
      <c r="O91" s="42">
        <f t="shared" si="10"/>
        <v>13.02</v>
      </c>
      <c r="P91" s="36">
        <v>30</v>
      </c>
      <c r="Q91" s="37"/>
      <c r="R91" s="37"/>
      <c r="S91" s="37"/>
      <c r="T91" s="30">
        <v>0</v>
      </c>
      <c r="U91" s="46">
        <f t="shared" si="11"/>
        <v>0</v>
      </c>
      <c r="V91" s="46">
        <f t="shared" si="12"/>
        <v>30</v>
      </c>
      <c r="W91" s="37"/>
      <c r="X91" s="38">
        <v>8.1428571428571423</v>
      </c>
      <c r="Y91" s="32">
        <f t="shared" si="13"/>
        <v>56.686995073891616</v>
      </c>
      <c r="Z91" s="32"/>
    </row>
    <row r="92" spans="1:26" ht="23.25">
      <c r="A92" s="19">
        <v>89</v>
      </c>
      <c r="B92" s="33">
        <v>160026</v>
      </c>
      <c r="C92" s="33">
        <v>1222190172</v>
      </c>
      <c r="D92" s="34" t="s">
        <v>717</v>
      </c>
      <c r="E92" s="35" t="s">
        <v>718</v>
      </c>
      <c r="F92" s="34" t="s">
        <v>719</v>
      </c>
      <c r="G92" s="34" t="s">
        <v>52</v>
      </c>
      <c r="H92" s="33" t="s">
        <v>720</v>
      </c>
      <c r="I92" s="33" t="s">
        <v>377</v>
      </c>
      <c r="J92" s="42">
        <f t="shared" si="7"/>
        <v>64</v>
      </c>
      <c r="K92" s="44">
        <f t="shared" si="8"/>
        <v>6.4</v>
      </c>
      <c r="L92" s="33" t="s">
        <v>721</v>
      </c>
      <c r="M92" s="33" t="s">
        <v>652</v>
      </c>
      <c r="N92" s="42">
        <f t="shared" si="9"/>
        <v>61.5</v>
      </c>
      <c r="O92" s="42">
        <f t="shared" si="10"/>
        <v>12.3</v>
      </c>
      <c r="P92" s="36">
        <v>30</v>
      </c>
      <c r="Q92" s="37">
        <v>35</v>
      </c>
      <c r="R92" s="37">
        <v>5</v>
      </c>
      <c r="S92" s="37"/>
      <c r="T92" s="30">
        <v>0</v>
      </c>
      <c r="U92" s="46">
        <f t="shared" si="11"/>
        <v>0</v>
      </c>
      <c r="V92" s="46">
        <f t="shared" si="12"/>
        <v>35</v>
      </c>
      <c r="W92" s="37">
        <v>10</v>
      </c>
      <c r="X92" s="38" t="s">
        <v>393</v>
      </c>
      <c r="Y92" s="32" t="e">
        <f t="shared" si="13"/>
        <v>#VALUE!</v>
      </c>
    </row>
    <row r="93" spans="1:26" ht="23.25">
      <c r="A93" s="19">
        <v>90</v>
      </c>
      <c r="B93" s="33">
        <v>161990</v>
      </c>
      <c r="C93" s="33">
        <v>1222190175</v>
      </c>
      <c r="D93" s="34" t="s">
        <v>722</v>
      </c>
      <c r="E93" s="35" t="s">
        <v>723</v>
      </c>
      <c r="F93" s="34" t="s">
        <v>724</v>
      </c>
      <c r="G93" s="34" t="s">
        <v>52</v>
      </c>
      <c r="H93" s="33" t="s">
        <v>709</v>
      </c>
      <c r="I93" s="33" t="s">
        <v>371</v>
      </c>
      <c r="J93" s="42">
        <f t="shared" si="7"/>
        <v>70.8</v>
      </c>
      <c r="K93" s="44">
        <f t="shared" si="8"/>
        <v>7.08</v>
      </c>
      <c r="L93" s="33" t="s">
        <v>725</v>
      </c>
      <c r="M93" s="33" t="s">
        <v>380</v>
      </c>
      <c r="N93" s="42">
        <f t="shared" si="9"/>
        <v>69.349999999999994</v>
      </c>
      <c r="O93" s="42">
        <f t="shared" si="10"/>
        <v>13.87</v>
      </c>
      <c r="P93" s="36">
        <v>30</v>
      </c>
      <c r="Q93" s="37">
        <v>35</v>
      </c>
      <c r="R93" s="37">
        <v>0</v>
      </c>
      <c r="S93" s="37"/>
      <c r="T93" s="30">
        <v>0</v>
      </c>
      <c r="U93" s="46">
        <f t="shared" si="11"/>
        <v>0</v>
      </c>
      <c r="V93" s="46">
        <f t="shared" si="12"/>
        <v>35</v>
      </c>
      <c r="W93" s="37">
        <v>0</v>
      </c>
      <c r="X93" s="38">
        <v>8.8571428571428577</v>
      </c>
      <c r="Y93" s="32">
        <f t="shared" si="13"/>
        <v>64.807142857142864</v>
      </c>
    </row>
    <row r="94" spans="1:26" ht="34.5">
      <c r="A94" s="19">
        <v>91</v>
      </c>
      <c r="B94" s="33">
        <v>161626</v>
      </c>
      <c r="C94" s="33">
        <v>1222190179</v>
      </c>
      <c r="D94" s="34" t="s">
        <v>726</v>
      </c>
      <c r="E94" s="35" t="s">
        <v>727</v>
      </c>
      <c r="F94" s="34" t="s">
        <v>728</v>
      </c>
      <c r="G94" s="34" t="s">
        <v>39</v>
      </c>
      <c r="H94" s="33" t="s">
        <v>729</v>
      </c>
      <c r="I94" s="33" t="s">
        <v>385</v>
      </c>
      <c r="J94" s="42">
        <f t="shared" si="7"/>
        <v>94.115384615384613</v>
      </c>
      <c r="K94" s="44">
        <f t="shared" si="8"/>
        <v>9.411538461538461</v>
      </c>
      <c r="L94" s="33">
        <v>76.7</v>
      </c>
      <c r="M94" s="33">
        <v>100</v>
      </c>
      <c r="N94" s="42">
        <f t="shared" si="9"/>
        <v>76.7</v>
      </c>
      <c r="O94" s="42">
        <f t="shared" si="10"/>
        <v>15.34</v>
      </c>
      <c r="P94" s="36">
        <v>30</v>
      </c>
      <c r="Q94" s="37">
        <v>35</v>
      </c>
      <c r="R94" s="37">
        <v>0</v>
      </c>
      <c r="S94" s="37"/>
      <c r="T94" s="30">
        <v>0</v>
      </c>
      <c r="U94" s="46">
        <f t="shared" si="11"/>
        <v>0</v>
      </c>
      <c r="V94" s="46">
        <f t="shared" si="12"/>
        <v>35</v>
      </c>
      <c r="W94" s="37">
        <v>0</v>
      </c>
      <c r="X94" s="38">
        <v>8.4285714285714288</v>
      </c>
      <c r="Y94" s="32">
        <f t="shared" si="13"/>
        <v>68.18010989010989</v>
      </c>
    </row>
    <row r="95" spans="1:26" ht="34.5">
      <c r="A95" s="19">
        <v>92</v>
      </c>
      <c r="B95" s="19">
        <v>163533</v>
      </c>
      <c r="C95" s="19">
        <v>1222190180</v>
      </c>
      <c r="D95" s="20" t="s">
        <v>730</v>
      </c>
      <c r="E95" s="27" t="s">
        <v>731</v>
      </c>
      <c r="F95" s="20" t="s">
        <v>732</v>
      </c>
      <c r="G95" s="20" t="s">
        <v>52</v>
      </c>
      <c r="H95" s="19" t="s">
        <v>733</v>
      </c>
      <c r="I95" s="19" t="s">
        <v>371</v>
      </c>
      <c r="J95" s="42">
        <f t="shared" si="7"/>
        <v>76.400000000000006</v>
      </c>
      <c r="K95" s="44">
        <f t="shared" si="8"/>
        <v>7.6400000000000006</v>
      </c>
      <c r="L95" s="19" t="s">
        <v>734</v>
      </c>
      <c r="M95" s="19" t="s">
        <v>380</v>
      </c>
      <c r="N95" s="42">
        <f t="shared" si="9"/>
        <v>79</v>
      </c>
      <c r="O95" s="42">
        <f t="shared" si="10"/>
        <v>15.8</v>
      </c>
      <c r="P95" s="28">
        <v>30</v>
      </c>
      <c r="Q95" s="29">
        <v>35</v>
      </c>
      <c r="R95" s="29">
        <v>0</v>
      </c>
      <c r="S95" s="29"/>
      <c r="T95" s="30">
        <v>0</v>
      </c>
      <c r="U95" s="46">
        <f t="shared" si="11"/>
        <v>0</v>
      </c>
      <c r="V95" s="46">
        <f t="shared" si="12"/>
        <v>35</v>
      </c>
      <c r="W95" s="29">
        <v>0</v>
      </c>
      <c r="X95" s="31">
        <v>8.8571428571428577</v>
      </c>
      <c r="Y95" s="32">
        <f t="shared" si="13"/>
        <v>67.297142857142859</v>
      </c>
    </row>
    <row r="96" spans="1:26" ht="34.5">
      <c r="A96" s="19">
        <v>93</v>
      </c>
      <c r="B96" s="19">
        <v>162524</v>
      </c>
      <c r="C96" s="19">
        <v>1222190186</v>
      </c>
      <c r="D96" s="20" t="s">
        <v>161</v>
      </c>
      <c r="E96" s="27" t="s">
        <v>162</v>
      </c>
      <c r="F96" s="20" t="s">
        <v>163</v>
      </c>
      <c r="G96" s="20" t="s">
        <v>52</v>
      </c>
      <c r="H96" s="19" t="s">
        <v>735</v>
      </c>
      <c r="I96" s="19" t="s">
        <v>375</v>
      </c>
      <c r="J96" s="42">
        <f t="shared" si="7"/>
        <v>74.603174603174608</v>
      </c>
      <c r="K96" s="44">
        <f t="shared" si="8"/>
        <v>7.4603174603174605</v>
      </c>
      <c r="L96" s="19" t="s">
        <v>736</v>
      </c>
      <c r="M96" s="19" t="s">
        <v>380</v>
      </c>
      <c r="N96" s="42">
        <f t="shared" si="9"/>
        <v>74.5</v>
      </c>
      <c r="O96" s="42">
        <f t="shared" si="10"/>
        <v>14.9</v>
      </c>
      <c r="P96" s="28">
        <v>30</v>
      </c>
      <c r="Q96" s="29">
        <v>0</v>
      </c>
      <c r="R96" s="29">
        <v>0</v>
      </c>
      <c r="S96" s="29">
        <v>20</v>
      </c>
      <c r="T96" s="30">
        <v>0</v>
      </c>
      <c r="U96" s="46">
        <f t="shared" si="11"/>
        <v>0</v>
      </c>
      <c r="V96" s="46">
        <f t="shared" si="12"/>
        <v>30</v>
      </c>
      <c r="W96" s="29">
        <v>0</v>
      </c>
      <c r="X96" s="31">
        <v>8.8571428571428577</v>
      </c>
      <c r="Y96" s="32">
        <f t="shared" si="13"/>
        <v>61.217460317460322</v>
      </c>
    </row>
    <row r="97" spans="1:25" ht="34.5">
      <c r="A97" s="19">
        <v>94</v>
      </c>
      <c r="B97" s="33">
        <v>164162</v>
      </c>
      <c r="C97" s="33">
        <v>1222190187</v>
      </c>
      <c r="D97" s="34" t="s">
        <v>737</v>
      </c>
      <c r="E97" s="35" t="s">
        <v>738</v>
      </c>
      <c r="F97" s="34" t="s">
        <v>739</v>
      </c>
      <c r="G97" s="34" t="s">
        <v>52</v>
      </c>
      <c r="H97" s="33" t="s">
        <v>740</v>
      </c>
      <c r="I97" s="33" t="s">
        <v>378</v>
      </c>
      <c r="J97" s="42">
        <f t="shared" si="7"/>
        <v>70.620689655172413</v>
      </c>
      <c r="K97" s="44">
        <f t="shared" si="8"/>
        <v>7.0620689655172413</v>
      </c>
      <c r="L97" s="33" t="s">
        <v>741</v>
      </c>
      <c r="M97" s="33" t="s">
        <v>380</v>
      </c>
      <c r="N97" s="42">
        <f t="shared" si="9"/>
        <v>70.5</v>
      </c>
      <c r="O97" s="42">
        <f t="shared" si="10"/>
        <v>14.1</v>
      </c>
      <c r="P97" s="36">
        <v>30</v>
      </c>
      <c r="Q97" s="37">
        <v>35</v>
      </c>
      <c r="R97" s="37">
        <v>0</v>
      </c>
      <c r="S97" s="37"/>
      <c r="T97" s="30">
        <v>0</v>
      </c>
      <c r="U97" s="46">
        <f t="shared" si="11"/>
        <v>0</v>
      </c>
      <c r="V97" s="46">
        <f t="shared" si="12"/>
        <v>35</v>
      </c>
      <c r="W97" s="37">
        <v>0</v>
      </c>
      <c r="X97" s="38">
        <v>7.5714285714285712</v>
      </c>
      <c r="Y97" s="32">
        <f t="shared" si="13"/>
        <v>63.733497536945812</v>
      </c>
    </row>
    <row r="98" spans="1:25" ht="23.25">
      <c r="A98" s="19">
        <v>95</v>
      </c>
      <c r="B98" s="33">
        <v>162532</v>
      </c>
      <c r="C98" s="33">
        <v>1222190188</v>
      </c>
      <c r="D98" s="34" t="s">
        <v>742</v>
      </c>
      <c r="E98" s="35" t="s">
        <v>743</v>
      </c>
      <c r="F98" s="34" t="s">
        <v>272</v>
      </c>
      <c r="G98" s="34" t="s">
        <v>52</v>
      </c>
      <c r="H98" s="33" t="s">
        <v>744</v>
      </c>
      <c r="I98" s="33" t="s">
        <v>378</v>
      </c>
      <c r="J98" s="42">
        <f t="shared" si="7"/>
        <v>75.482758620689651</v>
      </c>
      <c r="K98" s="44">
        <f t="shared" si="8"/>
        <v>7.5482758620689649</v>
      </c>
      <c r="L98" s="33" t="s">
        <v>745</v>
      </c>
      <c r="M98" s="33" t="s">
        <v>380</v>
      </c>
      <c r="N98" s="42">
        <f t="shared" si="9"/>
        <v>71.55</v>
      </c>
      <c r="O98" s="42">
        <f t="shared" si="10"/>
        <v>14.309999999999999</v>
      </c>
      <c r="P98" s="36">
        <v>30</v>
      </c>
      <c r="Q98" s="37">
        <v>0</v>
      </c>
      <c r="R98" s="37">
        <v>0</v>
      </c>
      <c r="S98" s="37"/>
      <c r="T98" s="30">
        <v>0</v>
      </c>
      <c r="U98" s="46">
        <f t="shared" si="11"/>
        <v>0</v>
      </c>
      <c r="V98" s="46">
        <f t="shared" si="12"/>
        <v>30</v>
      </c>
      <c r="W98" s="37">
        <v>0</v>
      </c>
      <c r="X98" s="38" t="s">
        <v>393</v>
      </c>
      <c r="Y98" s="32" t="e">
        <f t="shared" si="13"/>
        <v>#VALUE!</v>
      </c>
    </row>
    <row r="99" spans="1:25" ht="23.25">
      <c r="A99" s="19">
        <v>96</v>
      </c>
      <c r="B99" s="19">
        <v>162958</v>
      </c>
      <c r="C99" s="19">
        <v>1222190189</v>
      </c>
      <c r="D99" s="20" t="s">
        <v>166</v>
      </c>
      <c r="E99" s="27" t="s">
        <v>167</v>
      </c>
      <c r="F99" s="20" t="s">
        <v>125</v>
      </c>
      <c r="G99" s="20" t="s">
        <v>52</v>
      </c>
      <c r="H99" s="19" t="s">
        <v>746</v>
      </c>
      <c r="I99" s="19" t="s">
        <v>378</v>
      </c>
      <c r="J99" s="42">
        <f t="shared" si="7"/>
        <v>78.379310344827587</v>
      </c>
      <c r="K99" s="44">
        <f t="shared" si="8"/>
        <v>7.8379310344827591</v>
      </c>
      <c r="L99" s="19" t="s">
        <v>747</v>
      </c>
      <c r="M99" s="19" t="s">
        <v>373</v>
      </c>
      <c r="N99" s="42">
        <f t="shared" si="9"/>
        <v>78.222222222222229</v>
      </c>
      <c r="O99" s="42">
        <f t="shared" si="10"/>
        <v>15.644444444444446</v>
      </c>
      <c r="P99" s="36">
        <v>0</v>
      </c>
      <c r="Q99" s="37">
        <v>0</v>
      </c>
      <c r="R99" s="37">
        <v>0</v>
      </c>
      <c r="S99" s="37"/>
      <c r="T99" s="30" t="s">
        <v>169</v>
      </c>
      <c r="U99" s="46">
        <f t="shared" si="11"/>
        <v>22.932000000000002</v>
      </c>
      <c r="V99" s="46">
        <f t="shared" si="12"/>
        <v>22.932000000000002</v>
      </c>
      <c r="W99" s="37">
        <v>0</v>
      </c>
      <c r="X99" s="38">
        <v>5.4285714285714288</v>
      </c>
      <c r="Y99" s="32">
        <f t="shared" si="13"/>
        <v>51.842946907498636</v>
      </c>
    </row>
    <row r="100" spans="1:25" ht="34.5">
      <c r="A100" s="19">
        <v>97</v>
      </c>
      <c r="B100" s="19">
        <v>161538</v>
      </c>
      <c r="C100" s="19">
        <v>1222190190</v>
      </c>
      <c r="D100" s="20" t="s">
        <v>748</v>
      </c>
      <c r="E100" s="27" t="s">
        <v>749</v>
      </c>
      <c r="F100" s="20" t="s">
        <v>750</v>
      </c>
      <c r="G100" s="20" t="s">
        <v>140</v>
      </c>
      <c r="H100" s="19" t="s">
        <v>751</v>
      </c>
      <c r="I100" s="19" t="s">
        <v>371</v>
      </c>
      <c r="J100" s="42">
        <f t="shared" si="7"/>
        <v>80.233333333333334</v>
      </c>
      <c r="K100" s="44">
        <f t="shared" si="8"/>
        <v>8.0233333333333334</v>
      </c>
      <c r="L100" s="19" t="s">
        <v>752</v>
      </c>
      <c r="M100" s="19" t="s">
        <v>380</v>
      </c>
      <c r="N100" s="42">
        <f t="shared" si="9"/>
        <v>75.05</v>
      </c>
      <c r="O100" s="42">
        <f t="shared" si="10"/>
        <v>15.01</v>
      </c>
      <c r="P100" s="28">
        <v>30</v>
      </c>
      <c r="Q100" s="29">
        <v>35</v>
      </c>
      <c r="R100" s="29">
        <v>25</v>
      </c>
      <c r="S100" s="29"/>
      <c r="T100" s="30" t="s">
        <v>54</v>
      </c>
      <c r="U100" s="46">
        <f t="shared" si="11"/>
        <v>22.400000000000002</v>
      </c>
      <c r="V100" s="46">
        <f t="shared" si="12"/>
        <v>35</v>
      </c>
      <c r="W100" s="29">
        <v>0</v>
      </c>
      <c r="X100" s="31">
        <v>6.4285714285714288</v>
      </c>
      <c r="Y100" s="32">
        <f t="shared" si="13"/>
        <v>64.461904761904762</v>
      </c>
    </row>
    <row r="101" spans="1:25" ht="34.5">
      <c r="A101" s="19">
        <v>98</v>
      </c>
      <c r="B101" s="19">
        <v>159814</v>
      </c>
      <c r="C101" s="19">
        <v>1222190193</v>
      </c>
      <c r="D101" s="20" t="s">
        <v>170</v>
      </c>
      <c r="E101" s="27" t="s">
        <v>171</v>
      </c>
      <c r="F101" s="20" t="s">
        <v>172</v>
      </c>
      <c r="G101" s="20" t="s">
        <v>90</v>
      </c>
      <c r="H101" s="19" t="s">
        <v>753</v>
      </c>
      <c r="I101" s="19" t="s">
        <v>385</v>
      </c>
      <c r="J101" s="42">
        <f t="shared" si="7"/>
        <v>56.07692307692308</v>
      </c>
      <c r="K101" s="44">
        <f t="shared" si="8"/>
        <v>5.6076923076923082</v>
      </c>
      <c r="L101" s="19" t="s">
        <v>754</v>
      </c>
      <c r="M101" s="19" t="s">
        <v>565</v>
      </c>
      <c r="N101" s="42">
        <f t="shared" si="9"/>
        <v>62.357142857142854</v>
      </c>
      <c r="O101" s="42">
        <f t="shared" si="10"/>
        <v>12.471428571428572</v>
      </c>
      <c r="P101" s="28">
        <v>30</v>
      </c>
      <c r="Q101" s="29">
        <v>0</v>
      </c>
      <c r="R101" s="29">
        <v>0</v>
      </c>
      <c r="S101" s="29"/>
      <c r="T101" s="30">
        <v>0</v>
      </c>
      <c r="U101" s="46">
        <f t="shared" si="11"/>
        <v>0</v>
      </c>
      <c r="V101" s="46">
        <f t="shared" si="12"/>
        <v>30</v>
      </c>
      <c r="W101" s="29">
        <v>0</v>
      </c>
      <c r="X101" s="31" t="s">
        <v>393</v>
      </c>
      <c r="Y101" s="32" t="e">
        <f t="shared" si="13"/>
        <v>#VALUE!</v>
      </c>
    </row>
    <row r="102" spans="1:25" ht="34.5">
      <c r="A102" s="19">
        <v>99</v>
      </c>
      <c r="B102" s="19">
        <v>160786</v>
      </c>
      <c r="C102" s="19">
        <v>1222190196</v>
      </c>
      <c r="D102" s="20" t="s">
        <v>755</v>
      </c>
      <c r="E102" s="27" t="s">
        <v>756</v>
      </c>
      <c r="F102" s="20" t="s">
        <v>757</v>
      </c>
      <c r="G102" s="20" t="s">
        <v>23</v>
      </c>
      <c r="H102" s="19" t="s">
        <v>758</v>
      </c>
      <c r="I102" s="19" t="s">
        <v>377</v>
      </c>
      <c r="J102" s="42">
        <f t="shared" si="7"/>
        <v>58.413793103448278</v>
      </c>
      <c r="K102" s="44">
        <f t="shared" si="8"/>
        <v>5.8413793103448279</v>
      </c>
      <c r="L102" s="19" t="s">
        <v>759</v>
      </c>
      <c r="M102" s="19" t="s">
        <v>398</v>
      </c>
      <c r="N102" s="42">
        <f t="shared" si="9"/>
        <v>60</v>
      </c>
      <c r="O102" s="42">
        <f t="shared" si="10"/>
        <v>12</v>
      </c>
      <c r="P102" s="28">
        <v>30</v>
      </c>
      <c r="Q102" s="29">
        <v>35</v>
      </c>
      <c r="R102" s="29">
        <v>0</v>
      </c>
      <c r="S102" s="29"/>
      <c r="T102" s="30">
        <v>0</v>
      </c>
      <c r="U102" s="46">
        <f t="shared" si="11"/>
        <v>0</v>
      </c>
      <c r="V102" s="46">
        <f t="shared" si="12"/>
        <v>35</v>
      </c>
      <c r="W102" s="29">
        <v>0</v>
      </c>
      <c r="X102" s="31">
        <v>5</v>
      </c>
      <c r="Y102" s="32">
        <f t="shared" si="13"/>
        <v>57.841379310344827</v>
      </c>
    </row>
    <row r="103" spans="1:25" ht="23.25">
      <c r="A103" s="19">
        <v>100</v>
      </c>
      <c r="B103" s="33">
        <v>159565</v>
      </c>
      <c r="C103" s="33">
        <v>1222190198</v>
      </c>
      <c r="D103" s="34" t="s">
        <v>173</v>
      </c>
      <c r="E103" s="35" t="s">
        <v>174</v>
      </c>
      <c r="F103" s="34" t="s">
        <v>175</v>
      </c>
      <c r="G103" s="34" t="s">
        <v>52</v>
      </c>
      <c r="H103" s="33" t="s">
        <v>760</v>
      </c>
      <c r="I103" s="33" t="s">
        <v>378</v>
      </c>
      <c r="J103" s="42">
        <f t="shared" si="7"/>
        <v>67.448275862068968</v>
      </c>
      <c r="K103" s="44">
        <f t="shared" si="8"/>
        <v>6.7448275862068972</v>
      </c>
      <c r="L103" s="33" t="s">
        <v>761</v>
      </c>
      <c r="M103" s="33" t="s">
        <v>565</v>
      </c>
      <c r="N103" s="42">
        <f t="shared" si="9"/>
        <v>65.178571428571431</v>
      </c>
      <c r="O103" s="42">
        <f t="shared" si="10"/>
        <v>13.035714285714286</v>
      </c>
      <c r="P103" s="36">
        <v>0</v>
      </c>
      <c r="Q103" s="37">
        <v>0</v>
      </c>
      <c r="R103" s="37">
        <v>0</v>
      </c>
      <c r="S103" s="37"/>
      <c r="T103" s="30" t="s">
        <v>59</v>
      </c>
      <c r="U103" s="46">
        <f t="shared" si="11"/>
        <v>20.8</v>
      </c>
      <c r="V103" s="46">
        <f t="shared" si="12"/>
        <v>20.8</v>
      </c>
      <c r="W103" s="37">
        <v>0</v>
      </c>
      <c r="X103" s="38" t="s">
        <v>393</v>
      </c>
      <c r="Y103" s="32" t="e">
        <f t="shared" si="13"/>
        <v>#VALUE!</v>
      </c>
    </row>
    <row r="104" spans="1:25" ht="23.25">
      <c r="A104" s="19">
        <v>101</v>
      </c>
      <c r="B104" s="33">
        <v>160947</v>
      </c>
      <c r="C104" s="33">
        <v>1222190199</v>
      </c>
      <c r="D104" s="34" t="s">
        <v>762</v>
      </c>
      <c r="E104" s="35" t="s">
        <v>763</v>
      </c>
      <c r="F104" s="34" t="s">
        <v>764</v>
      </c>
      <c r="G104" s="34" t="s">
        <v>90</v>
      </c>
      <c r="H104" s="33" t="s">
        <v>765</v>
      </c>
      <c r="I104" s="33" t="s">
        <v>377</v>
      </c>
      <c r="J104" s="42">
        <f t="shared" si="7"/>
        <v>64.275862068965523</v>
      </c>
      <c r="K104" s="44">
        <f t="shared" si="8"/>
        <v>6.4275862068965521</v>
      </c>
      <c r="L104" s="33" t="s">
        <v>766</v>
      </c>
      <c r="M104" s="33" t="s">
        <v>565</v>
      </c>
      <c r="N104" s="42">
        <f t="shared" si="9"/>
        <v>66.357142857142861</v>
      </c>
      <c r="O104" s="42">
        <f t="shared" si="10"/>
        <v>13.271428571428572</v>
      </c>
      <c r="P104" s="36">
        <v>30</v>
      </c>
      <c r="Q104" s="37">
        <v>0</v>
      </c>
      <c r="R104" s="37">
        <v>25</v>
      </c>
      <c r="S104" s="37"/>
      <c r="T104" s="30">
        <v>0</v>
      </c>
      <c r="U104" s="46">
        <f t="shared" si="11"/>
        <v>0</v>
      </c>
      <c r="V104" s="46">
        <f t="shared" si="12"/>
        <v>30</v>
      </c>
      <c r="W104" s="37">
        <v>0</v>
      </c>
      <c r="X104" s="38">
        <v>6.4285714285714288</v>
      </c>
      <c r="Y104" s="32">
        <f t="shared" si="13"/>
        <v>56.127586206896552</v>
      </c>
    </row>
    <row r="105" spans="1:25" ht="23.25">
      <c r="A105" s="19">
        <v>102</v>
      </c>
      <c r="B105" s="19">
        <v>163125</v>
      </c>
      <c r="C105" s="19">
        <v>1222190200</v>
      </c>
      <c r="D105" s="20" t="s">
        <v>767</v>
      </c>
      <c r="E105" s="27" t="s">
        <v>768</v>
      </c>
      <c r="F105" s="20" t="s">
        <v>769</v>
      </c>
      <c r="G105" s="20" t="s">
        <v>52</v>
      </c>
      <c r="H105" s="19" t="s">
        <v>770</v>
      </c>
      <c r="I105" s="19" t="s">
        <v>378</v>
      </c>
      <c r="J105" s="42">
        <f t="shared" si="7"/>
        <v>61.689655172413794</v>
      </c>
      <c r="K105" s="44">
        <f t="shared" si="8"/>
        <v>6.1689655172413795</v>
      </c>
      <c r="L105" s="19" t="s">
        <v>426</v>
      </c>
      <c r="M105" s="19" t="s">
        <v>398</v>
      </c>
      <c r="N105" s="42">
        <f t="shared" si="9"/>
        <v>61.375</v>
      </c>
      <c r="O105" s="42">
        <f t="shared" si="10"/>
        <v>12.275</v>
      </c>
      <c r="P105" s="28">
        <v>0</v>
      </c>
      <c r="Q105" s="29">
        <v>0</v>
      </c>
      <c r="R105" s="29">
        <v>0</v>
      </c>
      <c r="S105" s="29"/>
      <c r="T105" s="30" t="s">
        <v>321</v>
      </c>
      <c r="U105" s="46">
        <f t="shared" si="11"/>
        <v>25.068000000000001</v>
      </c>
      <c r="V105" s="46">
        <f t="shared" si="12"/>
        <v>25.068000000000001</v>
      </c>
      <c r="W105" s="29">
        <v>0</v>
      </c>
      <c r="X105" s="31">
        <v>5.4285714285714288</v>
      </c>
      <c r="Y105" s="32">
        <f t="shared" si="13"/>
        <v>48.940536945812809</v>
      </c>
    </row>
    <row r="106" spans="1:25" ht="23.25">
      <c r="A106" s="19">
        <v>103</v>
      </c>
      <c r="B106" s="33">
        <v>163823</v>
      </c>
      <c r="C106" s="33">
        <v>1222190202</v>
      </c>
      <c r="D106" s="34" t="s">
        <v>771</v>
      </c>
      <c r="E106" s="35" t="s">
        <v>772</v>
      </c>
      <c r="F106" s="34" t="s">
        <v>773</v>
      </c>
      <c r="G106" s="34" t="s">
        <v>28</v>
      </c>
      <c r="H106" s="33" t="s">
        <v>774</v>
      </c>
      <c r="I106" s="33" t="s">
        <v>378</v>
      </c>
      <c r="J106" s="42">
        <f t="shared" si="7"/>
        <v>61.896551724137929</v>
      </c>
      <c r="K106" s="44">
        <f t="shared" si="8"/>
        <v>6.1896551724137927</v>
      </c>
      <c r="L106" s="33" t="s">
        <v>775</v>
      </c>
      <c r="M106" s="33" t="s">
        <v>565</v>
      </c>
      <c r="N106" s="42">
        <f t="shared" si="9"/>
        <v>65.071428571428569</v>
      </c>
      <c r="O106" s="42">
        <f t="shared" si="10"/>
        <v>13.014285714285714</v>
      </c>
      <c r="P106" s="36">
        <v>30</v>
      </c>
      <c r="Q106" s="37">
        <v>35</v>
      </c>
      <c r="R106" s="37">
        <v>0</v>
      </c>
      <c r="S106" s="37">
        <v>20</v>
      </c>
      <c r="T106" s="30">
        <v>0</v>
      </c>
      <c r="U106" s="46">
        <f t="shared" si="11"/>
        <v>0</v>
      </c>
      <c r="V106" s="46">
        <f t="shared" si="12"/>
        <v>35</v>
      </c>
      <c r="W106" s="37">
        <v>0</v>
      </c>
      <c r="X106" s="38">
        <v>6.8571428571428568</v>
      </c>
      <c r="Y106" s="32">
        <f t="shared" si="13"/>
        <v>61.06108374384236</v>
      </c>
    </row>
    <row r="107" spans="1:25" ht="23.25">
      <c r="A107" s="19">
        <v>104</v>
      </c>
      <c r="B107" s="33">
        <v>159203</v>
      </c>
      <c r="C107" s="33">
        <v>1222190204</v>
      </c>
      <c r="D107" s="34" t="s">
        <v>776</v>
      </c>
      <c r="E107" s="35" t="s">
        <v>777</v>
      </c>
      <c r="F107" s="34" t="s">
        <v>778</v>
      </c>
      <c r="G107" s="34" t="s">
        <v>52</v>
      </c>
      <c r="H107" s="33" t="s">
        <v>779</v>
      </c>
      <c r="I107" s="33" t="s">
        <v>378</v>
      </c>
      <c r="J107" s="42">
        <f t="shared" si="7"/>
        <v>68.172413793103445</v>
      </c>
      <c r="K107" s="44">
        <f t="shared" si="8"/>
        <v>6.8172413793103441</v>
      </c>
      <c r="L107" s="33" t="s">
        <v>681</v>
      </c>
      <c r="M107" s="33" t="s">
        <v>735</v>
      </c>
      <c r="N107" s="42">
        <f t="shared" si="9"/>
        <v>78.59574468085107</v>
      </c>
      <c r="O107" s="42">
        <f t="shared" si="10"/>
        <v>15.719148936170214</v>
      </c>
      <c r="P107" s="36">
        <v>30</v>
      </c>
      <c r="Q107" s="37">
        <v>0</v>
      </c>
      <c r="R107" s="37">
        <v>0</v>
      </c>
      <c r="S107" s="37"/>
      <c r="T107" s="30">
        <v>0</v>
      </c>
      <c r="U107" s="46">
        <f t="shared" si="11"/>
        <v>0</v>
      </c>
      <c r="V107" s="46">
        <f t="shared" si="12"/>
        <v>30</v>
      </c>
      <c r="W107" s="37">
        <v>0</v>
      </c>
      <c r="X107" s="38" t="s">
        <v>393</v>
      </c>
      <c r="Y107" s="32" t="e">
        <f t="shared" si="13"/>
        <v>#VALUE!</v>
      </c>
    </row>
    <row r="108" spans="1:25" ht="23.25">
      <c r="A108" s="19">
        <v>105</v>
      </c>
      <c r="B108" s="19">
        <v>159444</v>
      </c>
      <c r="C108" s="19">
        <v>1222190206</v>
      </c>
      <c r="D108" s="20" t="s">
        <v>780</v>
      </c>
      <c r="E108" s="27" t="s">
        <v>781</v>
      </c>
      <c r="F108" s="20" t="s">
        <v>782</v>
      </c>
      <c r="G108" s="20" t="s">
        <v>52</v>
      </c>
      <c r="H108" s="19" t="s">
        <v>467</v>
      </c>
      <c r="I108" s="19" t="s">
        <v>398</v>
      </c>
      <c r="J108" s="42">
        <f t="shared" si="7"/>
        <v>67</v>
      </c>
      <c r="K108" s="44">
        <f t="shared" si="8"/>
        <v>6.7</v>
      </c>
      <c r="L108" s="19" t="s">
        <v>783</v>
      </c>
      <c r="M108" s="19" t="s">
        <v>373</v>
      </c>
      <c r="N108" s="42">
        <f t="shared" si="9"/>
        <v>68.533333333333331</v>
      </c>
      <c r="O108" s="42">
        <f t="shared" si="10"/>
        <v>13.706666666666667</v>
      </c>
      <c r="P108" s="28">
        <v>30</v>
      </c>
      <c r="Q108" s="29">
        <v>35</v>
      </c>
      <c r="R108" s="29">
        <v>0</v>
      </c>
      <c r="S108" s="29"/>
      <c r="T108" s="30" t="s">
        <v>784</v>
      </c>
      <c r="U108" s="46">
        <f t="shared" si="11"/>
        <v>27.731999999999999</v>
      </c>
      <c r="V108" s="46">
        <f t="shared" si="12"/>
        <v>35</v>
      </c>
      <c r="W108" s="29">
        <v>0</v>
      </c>
      <c r="X108" s="31">
        <v>7.1428571428571432</v>
      </c>
      <c r="Y108" s="32">
        <f t="shared" si="13"/>
        <v>62.549523809523819</v>
      </c>
    </row>
    <row r="109" spans="1:25" ht="23.25">
      <c r="A109" s="19">
        <v>106</v>
      </c>
      <c r="B109" s="33">
        <v>161358</v>
      </c>
      <c r="C109" s="33">
        <v>1222190207</v>
      </c>
      <c r="D109" s="34" t="s">
        <v>785</v>
      </c>
      <c r="E109" s="35" t="s">
        <v>786</v>
      </c>
      <c r="F109" s="34" t="s">
        <v>787</v>
      </c>
      <c r="G109" s="34" t="s">
        <v>140</v>
      </c>
      <c r="H109" s="33" t="s">
        <v>788</v>
      </c>
      <c r="I109" s="33" t="s">
        <v>378</v>
      </c>
      <c r="J109" s="42">
        <f t="shared" si="7"/>
        <v>69.206896551724142</v>
      </c>
      <c r="K109" s="44">
        <f t="shared" si="8"/>
        <v>6.9206896551724144</v>
      </c>
      <c r="L109" s="33" t="s">
        <v>789</v>
      </c>
      <c r="M109" s="33" t="s">
        <v>380</v>
      </c>
      <c r="N109" s="42">
        <f t="shared" si="9"/>
        <v>72.45</v>
      </c>
      <c r="O109" s="42">
        <f t="shared" si="10"/>
        <v>14.49</v>
      </c>
      <c r="P109" s="36">
        <v>30</v>
      </c>
      <c r="Q109" s="37">
        <v>35</v>
      </c>
      <c r="R109" s="37">
        <v>0</v>
      </c>
      <c r="S109" s="37"/>
      <c r="T109" s="30" t="s">
        <v>790</v>
      </c>
      <c r="U109" s="46">
        <f t="shared" si="11"/>
        <v>35.200000000000003</v>
      </c>
      <c r="V109" s="46">
        <f t="shared" si="12"/>
        <v>35.200000000000003</v>
      </c>
      <c r="W109" s="37">
        <v>0</v>
      </c>
      <c r="X109" s="38">
        <v>8.1428571428571423</v>
      </c>
      <c r="Y109" s="32">
        <f t="shared" si="13"/>
        <v>64.753546798029561</v>
      </c>
    </row>
    <row r="110" spans="1:25" ht="23.25">
      <c r="A110" s="19">
        <v>107</v>
      </c>
      <c r="B110" s="19">
        <v>160430</v>
      </c>
      <c r="C110" s="19">
        <v>1222190208</v>
      </c>
      <c r="D110" s="20" t="s">
        <v>177</v>
      </c>
      <c r="E110" s="27" t="s">
        <v>178</v>
      </c>
      <c r="F110" s="20" t="s">
        <v>179</v>
      </c>
      <c r="G110" s="20" t="s">
        <v>90</v>
      </c>
      <c r="H110" s="19" t="s">
        <v>791</v>
      </c>
      <c r="I110" s="19" t="s">
        <v>378</v>
      </c>
      <c r="J110" s="42">
        <f t="shared" si="7"/>
        <v>56.206896551724135</v>
      </c>
      <c r="K110" s="44">
        <f t="shared" si="8"/>
        <v>5.6206896551724137</v>
      </c>
      <c r="L110" s="19" t="s">
        <v>792</v>
      </c>
      <c r="M110" s="19" t="s">
        <v>793</v>
      </c>
      <c r="N110" s="42">
        <f t="shared" si="9"/>
        <v>69.65625</v>
      </c>
      <c r="O110" s="42">
        <f t="shared" si="10"/>
        <v>13.93125</v>
      </c>
      <c r="P110" s="28">
        <v>0</v>
      </c>
      <c r="Q110" s="29">
        <v>35</v>
      </c>
      <c r="R110" s="29">
        <v>0</v>
      </c>
      <c r="S110" s="29"/>
      <c r="T110" s="30">
        <v>0</v>
      </c>
      <c r="U110" s="46">
        <f t="shared" si="11"/>
        <v>0</v>
      </c>
      <c r="V110" s="46">
        <f t="shared" si="12"/>
        <v>35</v>
      </c>
      <c r="W110" s="29">
        <v>0</v>
      </c>
      <c r="X110" s="31">
        <v>6.8571428571428568</v>
      </c>
      <c r="Y110" s="32">
        <f t="shared" si="13"/>
        <v>61.409082512315265</v>
      </c>
    </row>
    <row r="111" spans="1:25" ht="23.25">
      <c r="A111" s="19">
        <v>108</v>
      </c>
      <c r="B111" s="19">
        <v>162116</v>
      </c>
      <c r="C111" s="19">
        <v>1222190210</v>
      </c>
      <c r="D111" s="20" t="s">
        <v>794</v>
      </c>
      <c r="E111" s="27" t="s">
        <v>795</v>
      </c>
      <c r="F111" s="20" t="s">
        <v>796</v>
      </c>
      <c r="G111" s="20" t="s">
        <v>23</v>
      </c>
      <c r="H111" s="19" t="s">
        <v>797</v>
      </c>
      <c r="I111" s="19" t="s">
        <v>378</v>
      </c>
      <c r="J111" s="42">
        <f t="shared" si="7"/>
        <v>71.379310344827587</v>
      </c>
      <c r="K111" s="44">
        <f t="shared" si="8"/>
        <v>7.1379310344827589</v>
      </c>
      <c r="L111" s="19" t="s">
        <v>798</v>
      </c>
      <c r="M111" s="19" t="s">
        <v>398</v>
      </c>
      <c r="N111" s="42">
        <f t="shared" si="9"/>
        <v>78.291666666666671</v>
      </c>
      <c r="O111" s="42">
        <f t="shared" si="10"/>
        <v>15.658333333333335</v>
      </c>
      <c r="P111" s="28">
        <v>30</v>
      </c>
      <c r="Q111" s="29">
        <v>35</v>
      </c>
      <c r="R111" s="29">
        <v>0</v>
      </c>
      <c r="S111" s="29"/>
      <c r="T111" s="30">
        <v>0</v>
      </c>
      <c r="U111" s="46">
        <f t="shared" si="11"/>
        <v>0</v>
      </c>
      <c r="V111" s="46">
        <f t="shared" si="12"/>
        <v>35</v>
      </c>
      <c r="W111" s="29">
        <v>0</v>
      </c>
      <c r="X111" s="31">
        <v>7.1428571428571432</v>
      </c>
      <c r="Y111" s="32">
        <f t="shared" si="13"/>
        <v>64.939121510673246</v>
      </c>
    </row>
    <row r="112" spans="1:25" ht="23.25">
      <c r="A112" s="19">
        <v>109</v>
      </c>
      <c r="B112" s="19">
        <v>161984</v>
      </c>
      <c r="C112" s="19">
        <v>1222190212</v>
      </c>
      <c r="D112" s="20" t="s">
        <v>799</v>
      </c>
      <c r="E112" s="27" t="s">
        <v>800</v>
      </c>
      <c r="F112" s="20" t="s">
        <v>801</v>
      </c>
      <c r="G112" s="20" t="s">
        <v>52</v>
      </c>
      <c r="H112" s="19" t="s">
        <v>802</v>
      </c>
      <c r="I112" s="19" t="s">
        <v>375</v>
      </c>
      <c r="J112" s="42">
        <f t="shared" si="7"/>
        <v>80.222222222222229</v>
      </c>
      <c r="K112" s="44">
        <f t="shared" si="8"/>
        <v>8.0222222222222221</v>
      </c>
      <c r="L112" s="19" t="s">
        <v>803</v>
      </c>
      <c r="M112" s="19" t="s">
        <v>565</v>
      </c>
      <c r="N112" s="42">
        <f t="shared" si="9"/>
        <v>77</v>
      </c>
      <c r="O112" s="42">
        <f t="shared" si="10"/>
        <v>15.4</v>
      </c>
      <c r="P112" s="28">
        <v>30</v>
      </c>
      <c r="Q112" s="29">
        <v>35</v>
      </c>
      <c r="R112" s="29">
        <v>25</v>
      </c>
      <c r="S112" s="29"/>
      <c r="T112" s="30" t="s">
        <v>197</v>
      </c>
      <c r="U112" s="46">
        <f t="shared" si="11"/>
        <v>28.8</v>
      </c>
      <c r="V112" s="46">
        <f t="shared" si="12"/>
        <v>35</v>
      </c>
      <c r="W112" s="29">
        <v>0</v>
      </c>
      <c r="X112" s="31">
        <v>8.7142857142857135</v>
      </c>
      <c r="Y112" s="32">
        <f t="shared" si="13"/>
        <v>67.13650793650794</v>
      </c>
    </row>
    <row r="113" spans="1:25" ht="34.5">
      <c r="A113" s="19">
        <v>110</v>
      </c>
      <c r="B113" s="33">
        <v>159468</v>
      </c>
      <c r="C113" s="33">
        <v>1222190215</v>
      </c>
      <c r="D113" s="34" t="s">
        <v>181</v>
      </c>
      <c r="E113" s="35" t="s">
        <v>182</v>
      </c>
      <c r="F113" s="34" t="s">
        <v>183</v>
      </c>
      <c r="G113" s="34" t="s">
        <v>52</v>
      </c>
      <c r="H113" s="33" t="s">
        <v>804</v>
      </c>
      <c r="I113" s="33" t="s">
        <v>378</v>
      </c>
      <c r="J113" s="42">
        <f t="shared" si="7"/>
        <v>84.965517241379317</v>
      </c>
      <c r="K113" s="44">
        <f t="shared" si="8"/>
        <v>8.496551724137932</v>
      </c>
      <c r="L113" s="33" t="s">
        <v>766</v>
      </c>
      <c r="M113" s="33" t="s">
        <v>373</v>
      </c>
      <c r="N113" s="42">
        <f t="shared" si="9"/>
        <v>82.577777777777783</v>
      </c>
      <c r="O113" s="42">
        <f t="shared" si="10"/>
        <v>16.515555555555558</v>
      </c>
      <c r="P113" s="28">
        <v>30</v>
      </c>
      <c r="Q113" s="29">
        <v>0</v>
      </c>
      <c r="R113" s="29">
        <v>0</v>
      </c>
      <c r="S113" s="29"/>
      <c r="T113" s="30" t="s">
        <v>169</v>
      </c>
      <c r="U113" s="46">
        <f t="shared" si="11"/>
        <v>22.932000000000002</v>
      </c>
      <c r="V113" s="46">
        <f t="shared" si="12"/>
        <v>30</v>
      </c>
      <c r="W113" s="29">
        <v>0</v>
      </c>
      <c r="X113" s="31">
        <v>8.5714285714285712</v>
      </c>
      <c r="Y113" s="32">
        <f t="shared" si="13"/>
        <v>63.583535851122058</v>
      </c>
    </row>
    <row r="114" spans="1:25" ht="34.5">
      <c r="A114" s="19">
        <v>111</v>
      </c>
      <c r="B114" s="19">
        <v>160042</v>
      </c>
      <c r="C114" s="19">
        <v>1222190220</v>
      </c>
      <c r="D114" s="20" t="s">
        <v>181</v>
      </c>
      <c r="E114" s="27" t="s">
        <v>805</v>
      </c>
      <c r="F114" s="20" t="s">
        <v>806</v>
      </c>
      <c r="G114" s="20" t="s">
        <v>23</v>
      </c>
      <c r="H114" s="19" t="s">
        <v>807</v>
      </c>
      <c r="I114" s="19" t="s">
        <v>398</v>
      </c>
      <c r="J114" s="42">
        <f t="shared" si="7"/>
        <v>72.333333333333329</v>
      </c>
      <c r="K114" s="44">
        <f t="shared" si="8"/>
        <v>7.2333333333333325</v>
      </c>
      <c r="L114" s="19" t="s">
        <v>808</v>
      </c>
      <c r="M114" s="19" t="s">
        <v>380</v>
      </c>
      <c r="N114" s="42">
        <f t="shared" si="9"/>
        <v>72.7</v>
      </c>
      <c r="O114" s="42">
        <f t="shared" si="10"/>
        <v>14.540000000000001</v>
      </c>
      <c r="P114" s="28"/>
      <c r="Q114" s="29"/>
      <c r="R114" s="29"/>
      <c r="S114" s="29"/>
      <c r="T114" s="30" t="s">
        <v>59</v>
      </c>
      <c r="U114" s="46">
        <f t="shared" si="11"/>
        <v>20.8</v>
      </c>
      <c r="V114" s="46">
        <f t="shared" si="12"/>
        <v>20.8</v>
      </c>
      <c r="W114" s="29"/>
      <c r="X114" s="31" t="s">
        <v>393</v>
      </c>
      <c r="Y114" s="32" t="e">
        <f t="shared" si="13"/>
        <v>#VALUE!</v>
      </c>
    </row>
    <row r="115" spans="1:25" ht="34.5">
      <c r="A115" s="19">
        <v>112</v>
      </c>
      <c r="B115" s="33">
        <v>164801</v>
      </c>
      <c r="C115" s="33">
        <v>1222190222</v>
      </c>
      <c r="D115" s="34" t="s">
        <v>809</v>
      </c>
      <c r="E115" s="35" t="s">
        <v>810</v>
      </c>
      <c r="F115" s="34" t="s">
        <v>186</v>
      </c>
      <c r="G115" s="34" t="s">
        <v>28</v>
      </c>
      <c r="H115" s="33" t="s">
        <v>811</v>
      </c>
      <c r="I115" s="33" t="s">
        <v>398</v>
      </c>
      <c r="J115" s="42">
        <f t="shared" si="7"/>
        <v>66.583333333333329</v>
      </c>
      <c r="K115" s="44">
        <f t="shared" si="8"/>
        <v>6.6583333333333332</v>
      </c>
      <c r="L115" s="33" t="s">
        <v>812</v>
      </c>
      <c r="M115" s="33" t="s">
        <v>385</v>
      </c>
      <c r="N115" s="42">
        <f t="shared" si="9"/>
        <v>73.65384615384616</v>
      </c>
      <c r="O115" s="42">
        <f t="shared" si="10"/>
        <v>14.730769230769232</v>
      </c>
      <c r="P115" s="36">
        <v>30</v>
      </c>
      <c r="Q115" s="37">
        <v>0</v>
      </c>
      <c r="R115" s="37">
        <v>0</v>
      </c>
      <c r="S115" s="37">
        <v>3</v>
      </c>
      <c r="T115" s="30">
        <v>0</v>
      </c>
      <c r="U115" s="46">
        <f t="shared" si="11"/>
        <v>0</v>
      </c>
      <c r="V115" s="46">
        <f t="shared" si="12"/>
        <v>30</v>
      </c>
      <c r="W115" s="37">
        <v>0</v>
      </c>
      <c r="X115" s="38">
        <v>6.1428571428571432</v>
      </c>
      <c r="Y115" s="32">
        <f t="shared" si="13"/>
        <v>57.531959706959711</v>
      </c>
    </row>
    <row r="116" spans="1:25" ht="23.25">
      <c r="A116" s="19">
        <v>113</v>
      </c>
      <c r="B116" s="19">
        <v>163777</v>
      </c>
      <c r="C116" s="19">
        <v>1222190224</v>
      </c>
      <c r="D116" s="20" t="s">
        <v>181</v>
      </c>
      <c r="E116" s="27" t="s">
        <v>813</v>
      </c>
      <c r="F116" s="20" t="s">
        <v>814</v>
      </c>
      <c r="G116" s="20" t="s">
        <v>28</v>
      </c>
      <c r="H116" s="19" t="s">
        <v>815</v>
      </c>
      <c r="I116" s="19" t="s">
        <v>378</v>
      </c>
      <c r="J116" s="42">
        <f t="shared" si="7"/>
        <v>78.65517241379311</v>
      </c>
      <c r="K116" s="44">
        <f t="shared" si="8"/>
        <v>7.8655172413793109</v>
      </c>
      <c r="L116" s="19" t="s">
        <v>816</v>
      </c>
      <c r="M116" s="19" t="s">
        <v>373</v>
      </c>
      <c r="N116" s="42">
        <f t="shared" si="9"/>
        <v>76.977777777777774</v>
      </c>
      <c r="O116" s="42">
        <f t="shared" si="10"/>
        <v>15.395555555555555</v>
      </c>
      <c r="P116" s="28">
        <v>30</v>
      </c>
      <c r="Q116" s="29">
        <v>35</v>
      </c>
      <c r="R116" s="29">
        <v>0</v>
      </c>
      <c r="S116" s="29"/>
      <c r="T116" s="30" t="s">
        <v>132</v>
      </c>
      <c r="U116" s="46">
        <f t="shared" si="11"/>
        <v>26.668000000000003</v>
      </c>
      <c r="V116" s="46">
        <f t="shared" si="12"/>
        <v>35</v>
      </c>
      <c r="W116" s="29">
        <v>0</v>
      </c>
      <c r="X116" s="31">
        <v>8.7142857142857135</v>
      </c>
      <c r="Y116" s="32">
        <f t="shared" si="13"/>
        <v>66.975358511220577</v>
      </c>
    </row>
    <row r="117" spans="1:25" ht="34.5">
      <c r="A117" s="19">
        <v>114</v>
      </c>
      <c r="B117" s="33">
        <v>164383</v>
      </c>
      <c r="C117" s="33">
        <v>1222190225</v>
      </c>
      <c r="D117" s="34" t="s">
        <v>184</v>
      </c>
      <c r="E117" s="35" t="s">
        <v>185</v>
      </c>
      <c r="F117" s="34" t="s">
        <v>186</v>
      </c>
      <c r="G117" s="34" t="s">
        <v>52</v>
      </c>
      <c r="H117" s="33" t="s">
        <v>817</v>
      </c>
      <c r="I117" s="33" t="s">
        <v>378</v>
      </c>
      <c r="J117" s="42">
        <f t="shared" si="7"/>
        <v>72.793103448275858</v>
      </c>
      <c r="K117" s="44">
        <f t="shared" si="8"/>
        <v>7.2793103448275858</v>
      </c>
      <c r="L117" s="33" t="s">
        <v>537</v>
      </c>
      <c r="M117" s="33" t="s">
        <v>373</v>
      </c>
      <c r="N117" s="42">
        <f t="shared" si="9"/>
        <v>75.688888888888883</v>
      </c>
      <c r="O117" s="42">
        <f t="shared" si="10"/>
        <v>15.137777777777776</v>
      </c>
      <c r="P117" s="36">
        <v>0</v>
      </c>
      <c r="Q117" s="37">
        <v>0</v>
      </c>
      <c r="R117" s="37">
        <v>0</v>
      </c>
      <c r="S117" s="37"/>
      <c r="T117" s="30" t="s">
        <v>188</v>
      </c>
      <c r="U117" s="46">
        <f t="shared" si="11"/>
        <v>26.132000000000001</v>
      </c>
      <c r="V117" s="46">
        <f t="shared" si="12"/>
        <v>26.132000000000001</v>
      </c>
      <c r="W117" s="37">
        <v>0</v>
      </c>
      <c r="X117" s="38">
        <v>4.7142857142857144</v>
      </c>
      <c r="Y117" s="32">
        <f t="shared" si="13"/>
        <v>53.263373836891077</v>
      </c>
    </row>
    <row r="118" spans="1:25" ht="34.5">
      <c r="A118" s="19">
        <v>115</v>
      </c>
      <c r="B118" s="19">
        <v>164993</v>
      </c>
      <c r="C118" s="19">
        <v>1222190226</v>
      </c>
      <c r="D118" s="20" t="s">
        <v>818</v>
      </c>
      <c r="E118" s="27" t="s">
        <v>819</v>
      </c>
      <c r="F118" s="20" t="s">
        <v>186</v>
      </c>
      <c r="G118" s="20" t="s">
        <v>140</v>
      </c>
      <c r="H118" s="19" t="s">
        <v>820</v>
      </c>
      <c r="I118" s="19" t="s">
        <v>425</v>
      </c>
      <c r="J118" s="42">
        <f t="shared" si="7"/>
        <v>52.333333333333336</v>
      </c>
      <c r="K118" s="44">
        <f t="shared" si="8"/>
        <v>5.2333333333333334</v>
      </c>
      <c r="L118" s="19" t="s">
        <v>821</v>
      </c>
      <c r="M118" s="19" t="s">
        <v>432</v>
      </c>
      <c r="N118" s="42">
        <f t="shared" si="9"/>
        <v>83.7</v>
      </c>
      <c r="O118" s="42">
        <f t="shared" si="10"/>
        <v>16.740000000000002</v>
      </c>
      <c r="P118" s="28">
        <v>30</v>
      </c>
      <c r="Q118" s="29">
        <v>0</v>
      </c>
      <c r="R118" s="29">
        <v>0</v>
      </c>
      <c r="S118" s="29"/>
      <c r="T118" s="30">
        <v>0</v>
      </c>
      <c r="U118" s="46">
        <f t="shared" si="11"/>
        <v>0</v>
      </c>
      <c r="V118" s="46">
        <f t="shared" si="12"/>
        <v>30</v>
      </c>
      <c r="W118" s="29">
        <v>0</v>
      </c>
      <c r="X118" s="31">
        <v>8.8571428571428577</v>
      </c>
      <c r="Y118" s="32">
        <f t="shared" si="13"/>
        <v>60.830476190476197</v>
      </c>
    </row>
    <row r="119" spans="1:25" ht="23.25">
      <c r="A119" s="19">
        <v>116</v>
      </c>
      <c r="B119" s="33">
        <v>161018</v>
      </c>
      <c r="C119" s="33">
        <v>1222190227</v>
      </c>
      <c r="D119" s="34" t="s">
        <v>822</v>
      </c>
      <c r="E119" s="35" t="s">
        <v>823</v>
      </c>
      <c r="F119" s="34" t="s">
        <v>700</v>
      </c>
      <c r="G119" s="34" t="s">
        <v>90</v>
      </c>
      <c r="H119" s="33" t="s">
        <v>824</v>
      </c>
      <c r="I119" s="33" t="s">
        <v>375</v>
      </c>
      <c r="J119" s="42">
        <f t="shared" si="7"/>
        <v>78.349206349206355</v>
      </c>
      <c r="K119" s="44">
        <f t="shared" si="8"/>
        <v>7.8349206349206355</v>
      </c>
      <c r="L119" s="33" t="s">
        <v>825</v>
      </c>
      <c r="M119" s="33" t="s">
        <v>380</v>
      </c>
      <c r="N119" s="42">
        <f t="shared" si="9"/>
        <v>88.45</v>
      </c>
      <c r="O119" s="42">
        <f t="shared" si="10"/>
        <v>17.690000000000001</v>
      </c>
      <c r="P119" s="36">
        <v>30</v>
      </c>
      <c r="Q119" s="37">
        <v>0</v>
      </c>
      <c r="R119" s="37">
        <v>0</v>
      </c>
      <c r="S119" s="37"/>
      <c r="T119" s="30">
        <v>0</v>
      </c>
      <c r="U119" s="46">
        <f t="shared" si="11"/>
        <v>0</v>
      </c>
      <c r="V119" s="46">
        <f t="shared" si="12"/>
        <v>30</v>
      </c>
      <c r="W119" s="37">
        <v>0</v>
      </c>
      <c r="X119" s="38" t="s">
        <v>393</v>
      </c>
      <c r="Y119" s="32" t="e">
        <f t="shared" si="13"/>
        <v>#VALUE!</v>
      </c>
    </row>
    <row r="120" spans="1:25" ht="34.5">
      <c r="A120" s="19">
        <v>117</v>
      </c>
      <c r="B120" s="33">
        <v>162195</v>
      </c>
      <c r="C120" s="33">
        <v>1222190228</v>
      </c>
      <c r="D120" s="34" t="s">
        <v>826</v>
      </c>
      <c r="E120" s="35" t="s">
        <v>827</v>
      </c>
      <c r="F120" s="34" t="s">
        <v>828</v>
      </c>
      <c r="G120" s="34" t="s">
        <v>90</v>
      </c>
      <c r="H120" s="33" t="s">
        <v>829</v>
      </c>
      <c r="I120" s="33" t="s">
        <v>378</v>
      </c>
      <c r="J120" s="42">
        <f t="shared" si="7"/>
        <v>54.413793103448278</v>
      </c>
      <c r="K120" s="44">
        <f t="shared" si="8"/>
        <v>5.4413793103448276</v>
      </c>
      <c r="L120" s="33" t="s">
        <v>830</v>
      </c>
      <c r="M120" s="33" t="s">
        <v>380</v>
      </c>
      <c r="N120" s="42">
        <f t="shared" si="9"/>
        <v>74.2</v>
      </c>
      <c r="O120" s="42">
        <f t="shared" si="10"/>
        <v>14.84</v>
      </c>
      <c r="P120" s="36">
        <v>30</v>
      </c>
      <c r="Q120" s="37">
        <v>35</v>
      </c>
      <c r="R120" s="37">
        <v>0</v>
      </c>
      <c r="S120" s="37"/>
      <c r="T120" s="30">
        <v>0</v>
      </c>
      <c r="U120" s="46">
        <f t="shared" si="11"/>
        <v>0</v>
      </c>
      <c r="V120" s="46">
        <f t="shared" si="12"/>
        <v>35</v>
      </c>
      <c r="W120" s="37">
        <v>0</v>
      </c>
      <c r="X120" s="38">
        <v>5.8571428571428568</v>
      </c>
      <c r="Y120" s="32">
        <f t="shared" si="13"/>
        <v>61.138522167487679</v>
      </c>
    </row>
    <row r="121" spans="1:25" ht="23.25">
      <c r="A121" s="19">
        <v>118</v>
      </c>
      <c r="B121" s="33">
        <v>162696</v>
      </c>
      <c r="C121" s="33">
        <v>1222190231</v>
      </c>
      <c r="D121" s="34" t="s">
        <v>189</v>
      </c>
      <c r="E121" s="35" t="s">
        <v>190</v>
      </c>
      <c r="F121" s="34" t="s">
        <v>191</v>
      </c>
      <c r="G121" s="34" t="s">
        <v>52</v>
      </c>
      <c r="H121" s="33" t="s">
        <v>831</v>
      </c>
      <c r="I121" s="33" t="s">
        <v>371</v>
      </c>
      <c r="J121" s="42">
        <f t="shared" si="7"/>
        <v>82.533333333333331</v>
      </c>
      <c r="K121" s="44">
        <f t="shared" si="8"/>
        <v>8.2533333333333339</v>
      </c>
      <c r="L121" s="33" t="s">
        <v>832</v>
      </c>
      <c r="M121" s="33" t="s">
        <v>380</v>
      </c>
      <c r="N121" s="42">
        <f t="shared" si="9"/>
        <v>75.5</v>
      </c>
      <c r="O121" s="42">
        <f t="shared" si="10"/>
        <v>15.1</v>
      </c>
      <c r="P121" s="36">
        <v>30</v>
      </c>
      <c r="Q121" s="37">
        <v>35</v>
      </c>
      <c r="R121" s="37">
        <v>0</v>
      </c>
      <c r="S121" s="37"/>
      <c r="T121" s="30" t="s">
        <v>54</v>
      </c>
      <c r="U121" s="46">
        <f t="shared" si="11"/>
        <v>22.400000000000002</v>
      </c>
      <c r="V121" s="46">
        <f t="shared" si="12"/>
        <v>35</v>
      </c>
      <c r="W121" s="37">
        <v>10</v>
      </c>
      <c r="X121" s="38">
        <v>8.5714285714285712</v>
      </c>
      <c r="Y121" s="32">
        <f t="shared" si="13"/>
        <v>76.924761904761894</v>
      </c>
    </row>
    <row r="122" spans="1:25" ht="45.75">
      <c r="A122" s="19">
        <v>119</v>
      </c>
      <c r="B122" s="19">
        <v>162261</v>
      </c>
      <c r="C122" s="19">
        <v>1222190232</v>
      </c>
      <c r="D122" s="20" t="s">
        <v>189</v>
      </c>
      <c r="E122" s="27" t="s">
        <v>194</v>
      </c>
      <c r="F122" s="20" t="s">
        <v>195</v>
      </c>
      <c r="G122" s="20" t="s">
        <v>140</v>
      </c>
      <c r="H122" s="19" t="s">
        <v>833</v>
      </c>
      <c r="I122" s="19" t="s">
        <v>378</v>
      </c>
      <c r="J122" s="42">
        <f t="shared" si="7"/>
        <v>67.172413793103445</v>
      </c>
      <c r="K122" s="44">
        <f t="shared" si="8"/>
        <v>6.7172413793103445</v>
      </c>
      <c r="L122" s="19" t="s">
        <v>834</v>
      </c>
      <c r="M122" s="19" t="s">
        <v>373</v>
      </c>
      <c r="N122" s="42">
        <f t="shared" si="9"/>
        <v>61.866666666666667</v>
      </c>
      <c r="O122" s="42">
        <f t="shared" si="10"/>
        <v>12.373333333333333</v>
      </c>
      <c r="P122" s="28">
        <v>0</v>
      </c>
      <c r="Q122" s="29">
        <v>0</v>
      </c>
      <c r="R122" s="29">
        <v>0</v>
      </c>
      <c r="S122" s="29"/>
      <c r="T122" s="30" t="s">
        <v>197</v>
      </c>
      <c r="U122" s="46">
        <f t="shared" si="11"/>
        <v>28.8</v>
      </c>
      <c r="V122" s="46">
        <f t="shared" si="12"/>
        <v>28.8</v>
      </c>
      <c r="W122" s="29">
        <v>0</v>
      </c>
      <c r="X122" s="31">
        <v>5.8571428571428568</v>
      </c>
      <c r="Y122" s="32">
        <f t="shared" si="13"/>
        <v>53.747717569786538</v>
      </c>
    </row>
    <row r="123" spans="1:25" ht="34.5">
      <c r="A123" s="19">
        <v>120</v>
      </c>
      <c r="B123" s="19">
        <v>163913</v>
      </c>
      <c r="C123" s="19">
        <v>1222190233</v>
      </c>
      <c r="D123" s="20" t="s">
        <v>835</v>
      </c>
      <c r="E123" s="27" t="s">
        <v>836</v>
      </c>
      <c r="F123" s="20" t="s">
        <v>837</v>
      </c>
      <c r="G123" s="20" t="s">
        <v>52</v>
      </c>
      <c r="H123" s="19" t="s">
        <v>526</v>
      </c>
      <c r="I123" s="19" t="s">
        <v>378</v>
      </c>
      <c r="J123" s="42">
        <f t="shared" si="7"/>
        <v>76.034482758620683</v>
      </c>
      <c r="K123" s="44">
        <f t="shared" si="8"/>
        <v>7.6034482758620685</v>
      </c>
      <c r="L123" s="19" t="s">
        <v>838</v>
      </c>
      <c r="M123" s="19" t="s">
        <v>380</v>
      </c>
      <c r="N123" s="42">
        <f t="shared" si="9"/>
        <v>82.7</v>
      </c>
      <c r="O123" s="42">
        <f t="shared" si="10"/>
        <v>16.54</v>
      </c>
      <c r="P123" s="28">
        <v>0</v>
      </c>
      <c r="Q123" s="29">
        <v>0</v>
      </c>
      <c r="R123" s="29">
        <v>0</v>
      </c>
      <c r="S123" s="29"/>
      <c r="T123" s="30" t="s">
        <v>31</v>
      </c>
      <c r="U123" s="46">
        <f t="shared" si="11"/>
        <v>25.6</v>
      </c>
      <c r="V123" s="46">
        <f t="shared" si="12"/>
        <v>25.6</v>
      </c>
      <c r="W123" s="29">
        <v>0</v>
      </c>
      <c r="X123" s="31">
        <v>6.1428571428571432</v>
      </c>
      <c r="Y123" s="32">
        <f t="shared" si="13"/>
        <v>55.886305418719211</v>
      </c>
    </row>
    <row r="124" spans="1:25" ht="34.5">
      <c r="A124" s="19">
        <v>121</v>
      </c>
      <c r="B124" s="33">
        <v>161797</v>
      </c>
      <c r="C124" s="33">
        <v>1222190236</v>
      </c>
      <c r="D124" s="34" t="s">
        <v>839</v>
      </c>
      <c r="E124" s="35" t="s">
        <v>840</v>
      </c>
      <c r="F124" s="34" t="s">
        <v>841</v>
      </c>
      <c r="G124" s="34" t="s">
        <v>39</v>
      </c>
      <c r="H124" s="33" t="s">
        <v>842</v>
      </c>
      <c r="I124" s="33" t="s">
        <v>680</v>
      </c>
      <c r="J124" s="42">
        <f t="shared" si="7"/>
        <v>78.222222222222229</v>
      </c>
      <c r="K124" s="44">
        <f t="shared" si="8"/>
        <v>7.8222222222222229</v>
      </c>
      <c r="L124" s="33" t="s">
        <v>843</v>
      </c>
      <c r="M124" s="33" t="s">
        <v>844</v>
      </c>
      <c r="N124" s="42">
        <f t="shared" si="9"/>
        <v>96.666666666666671</v>
      </c>
      <c r="O124" s="42">
        <f t="shared" si="10"/>
        <v>19.333333333333336</v>
      </c>
      <c r="P124" s="36">
        <v>0</v>
      </c>
      <c r="Q124" s="37">
        <v>35</v>
      </c>
      <c r="R124" s="37">
        <v>0</v>
      </c>
      <c r="S124" s="37"/>
      <c r="T124" s="30">
        <v>0</v>
      </c>
      <c r="U124" s="46">
        <f t="shared" si="11"/>
        <v>0</v>
      </c>
      <c r="V124" s="46">
        <f t="shared" si="12"/>
        <v>35</v>
      </c>
      <c r="W124" s="37">
        <v>0</v>
      </c>
      <c r="X124" s="38" t="s">
        <v>393</v>
      </c>
      <c r="Y124" s="32" t="e">
        <f t="shared" si="13"/>
        <v>#VALUE!</v>
      </c>
    </row>
    <row r="125" spans="1:25" ht="23.25">
      <c r="A125" s="19">
        <v>122</v>
      </c>
      <c r="B125" s="33">
        <v>164605</v>
      </c>
      <c r="C125" s="33">
        <v>1222190237</v>
      </c>
      <c r="D125" s="34" t="s">
        <v>845</v>
      </c>
      <c r="E125" s="35" t="s">
        <v>846</v>
      </c>
      <c r="F125" s="34" t="s">
        <v>847</v>
      </c>
      <c r="G125" s="34" t="s">
        <v>52</v>
      </c>
      <c r="H125" s="33" t="s">
        <v>848</v>
      </c>
      <c r="I125" s="33" t="s">
        <v>378</v>
      </c>
      <c r="J125" s="42">
        <f t="shared" si="7"/>
        <v>82.068965517241381</v>
      </c>
      <c r="K125" s="44">
        <f t="shared" si="8"/>
        <v>8.2068965517241388</v>
      </c>
      <c r="L125" s="33" t="s">
        <v>754</v>
      </c>
      <c r="M125" s="33" t="s">
        <v>373</v>
      </c>
      <c r="N125" s="42">
        <f t="shared" si="9"/>
        <v>77.599999999999994</v>
      </c>
      <c r="O125" s="42">
        <f t="shared" si="10"/>
        <v>15.52</v>
      </c>
      <c r="P125" s="36">
        <v>0</v>
      </c>
      <c r="Q125" s="37">
        <v>0</v>
      </c>
      <c r="R125" s="37">
        <v>0</v>
      </c>
      <c r="S125" s="37"/>
      <c r="T125" s="30" t="s">
        <v>59</v>
      </c>
      <c r="U125" s="46">
        <f t="shared" si="11"/>
        <v>20.8</v>
      </c>
      <c r="V125" s="46">
        <f t="shared" si="12"/>
        <v>20.8</v>
      </c>
      <c r="W125" s="37">
        <v>0</v>
      </c>
      <c r="X125" s="38" t="s">
        <v>393</v>
      </c>
      <c r="Y125" s="32" t="e">
        <f t="shared" si="13"/>
        <v>#VALUE!</v>
      </c>
    </row>
    <row r="126" spans="1:25" ht="23.25">
      <c r="A126" s="19">
        <v>123</v>
      </c>
      <c r="B126" s="19">
        <v>161142</v>
      </c>
      <c r="C126" s="19">
        <v>1222190238</v>
      </c>
      <c r="D126" s="20" t="s">
        <v>849</v>
      </c>
      <c r="E126" s="27" t="s">
        <v>204</v>
      </c>
      <c r="F126" s="20" t="s">
        <v>850</v>
      </c>
      <c r="G126" s="20" t="s">
        <v>52</v>
      </c>
      <c r="H126" s="19" t="s">
        <v>851</v>
      </c>
      <c r="I126" s="19" t="s">
        <v>378</v>
      </c>
      <c r="J126" s="42">
        <f t="shared" si="7"/>
        <v>79.620689655172413</v>
      </c>
      <c r="K126" s="44">
        <f t="shared" si="8"/>
        <v>7.9620689655172416</v>
      </c>
      <c r="L126" s="19" t="s">
        <v>852</v>
      </c>
      <c r="M126" s="19" t="s">
        <v>380</v>
      </c>
      <c r="N126" s="42">
        <f t="shared" si="9"/>
        <v>74.75</v>
      </c>
      <c r="O126" s="42">
        <f t="shared" si="10"/>
        <v>14.95</v>
      </c>
      <c r="P126" s="28">
        <v>30</v>
      </c>
      <c r="Q126" s="29">
        <v>35</v>
      </c>
      <c r="R126" s="29">
        <v>25</v>
      </c>
      <c r="S126" s="29">
        <v>0</v>
      </c>
      <c r="T126" s="30">
        <v>0</v>
      </c>
      <c r="U126" s="46">
        <f t="shared" si="11"/>
        <v>0</v>
      </c>
      <c r="V126" s="46">
        <f t="shared" si="12"/>
        <v>35</v>
      </c>
      <c r="W126" s="29">
        <v>0</v>
      </c>
      <c r="X126" s="31">
        <v>8.8571428571428577</v>
      </c>
      <c r="Y126" s="32">
        <f t="shared" si="13"/>
        <v>66.769211822660111</v>
      </c>
    </row>
    <row r="127" spans="1:25" ht="23.25">
      <c r="A127" s="19">
        <v>124</v>
      </c>
      <c r="B127" s="19">
        <v>163806</v>
      </c>
      <c r="C127" s="19">
        <v>1222190240</v>
      </c>
      <c r="D127" s="20" t="s">
        <v>198</v>
      </c>
      <c r="E127" s="27" t="s">
        <v>199</v>
      </c>
      <c r="F127" s="20" t="s">
        <v>200</v>
      </c>
      <c r="G127" s="20" t="s">
        <v>52</v>
      </c>
      <c r="H127" s="19" t="s">
        <v>853</v>
      </c>
      <c r="I127" s="19" t="s">
        <v>378</v>
      </c>
      <c r="J127" s="42">
        <f t="shared" si="7"/>
        <v>71.689655172413794</v>
      </c>
      <c r="K127" s="44">
        <f t="shared" si="8"/>
        <v>7.1689655172413795</v>
      </c>
      <c r="L127" s="19" t="s">
        <v>854</v>
      </c>
      <c r="M127" s="19" t="s">
        <v>373</v>
      </c>
      <c r="N127" s="42">
        <f t="shared" si="9"/>
        <v>72.933333333333337</v>
      </c>
      <c r="O127" s="42">
        <f t="shared" si="10"/>
        <v>14.586666666666668</v>
      </c>
      <c r="P127" s="28">
        <v>0</v>
      </c>
      <c r="Q127" s="29">
        <v>0</v>
      </c>
      <c r="R127" s="29">
        <v>0</v>
      </c>
      <c r="S127" s="29"/>
      <c r="T127" s="30" t="s">
        <v>48</v>
      </c>
      <c r="U127" s="46">
        <f t="shared" si="11"/>
        <v>20.268000000000001</v>
      </c>
      <c r="V127" s="46">
        <f t="shared" si="12"/>
        <v>20.268000000000001</v>
      </c>
      <c r="W127" s="29">
        <v>0</v>
      </c>
      <c r="X127" s="31" t="s">
        <v>393</v>
      </c>
      <c r="Y127" s="32" t="e">
        <f t="shared" si="13"/>
        <v>#VALUE!</v>
      </c>
    </row>
    <row r="128" spans="1:25" ht="23.25">
      <c r="A128" s="19">
        <v>125</v>
      </c>
      <c r="B128" s="19">
        <v>162145</v>
      </c>
      <c r="C128" s="19">
        <v>1222190242</v>
      </c>
      <c r="D128" s="20" t="s">
        <v>203</v>
      </c>
      <c r="E128" s="27" t="s">
        <v>204</v>
      </c>
      <c r="F128" s="20" t="s">
        <v>205</v>
      </c>
      <c r="G128" s="20" t="s">
        <v>23</v>
      </c>
      <c r="H128" s="19" t="s">
        <v>855</v>
      </c>
      <c r="I128" s="19" t="s">
        <v>378</v>
      </c>
      <c r="J128" s="42">
        <f t="shared" si="7"/>
        <v>56.172413793103445</v>
      </c>
      <c r="K128" s="44">
        <f t="shared" si="8"/>
        <v>5.6172413793103448</v>
      </c>
      <c r="L128" s="19" t="s">
        <v>856</v>
      </c>
      <c r="M128" s="19" t="s">
        <v>380</v>
      </c>
      <c r="N128" s="42">
        <f t="shared" si="9"/>
        <v>62.05</v>
      </c>
      <c r="O128" s="42">
        <f t="shared" si="10"/>
        <v>12.41</v>
      </c>
      <c r="P128" s="28">
        <v>30</v>
      </c>
      <c r="Q128" s="29">
        <v>35</v>
      </c>
      <c r="R128" s="29">
        <v>0</v>
      </c>
      <c r="S128" s="29"/>
      <c r="T128" s="30">
        <v>0</v>
      </c>
      <c r="U128" s="46">
        <f t="shared" si="11"/>
        <v>0</v>
      </c>
      <c r="V128" s="46">
        <f t="shared" si="12"/>
        <v>35</v>
      </c>
      <c r="W128" s="29">
        <v>0</v>
      </c>
      <c r="X128" s="31">
        <v>6.8571428571428568</v>
      </c>
      <c r="Y128" s="32">
        <f t="shared" si="13"/>
        <v>59.884384236453201</v>
      </c>
    </row>
    <row r="129" spans="1:25" ht="23.25">
      <c r="A129" s="19">
        <v>126</v>
      </c>
      <c r="B129" s="33">
        <v>159033</v>
      </c>
      <c r="C129" s="33">
        <v>1222190243</v>
      </c>
      <c r="D129" s="34" t="s">
        <v>857</v>
      </c>
      <c r="E129" s="35" t="s">
        <v>858</v>
      </c>
      <c r="F129" s="34" t="s">
        <v>859</v>
      </c>
      <c r="G129" s="34" t="s">
        <v>52</v>
      </c>
      <c r="H129" s="33" t="s">
        <v>860</v>
      </c>
      <c r="I129" s="33" t="s">
        <v>378</v>
      </c>
      <c r="J129" s="42">
        <f t="shared" si="7"/>
        <v>74.724137931034477</v>
      </c>
      <c r="K129" s="44">
        <f t="shared" si="8"/>
        <v>7.4724137931034473</v>
      </c>
      <c r="L129" s="33" t="s">
        <v>861</v>
      </c>
      <c r="M129" s="33" t="s">
        <v>398</v>
      </c>
      <c r="N129" s="42">
        <f t="shared" si="9"/>
        <v>74.5</v>
      </c>
      <c r="O129" s="42">
        <f t="shared" si="10"/>
        <v>14.9</v>
      </c>
      <c r="P129" s="36">
        <v>30</v>
      </c>
      <c r="Q129" s="37">
        <v>35</v>
      </c>
      <c r="R129" s="37">
        <v>0</v>
      </c>
      <c r="S129" s="37"/>
      <c r="T129" s="30">
        <v>0</v>
      </c>
      <c r="U129" s="46">
        <f t="shared" si="11"/>
        <v>0</v>
      </c>
      <c r="V129" s="46">
        <f t="shared" si="12"/>
        <v>35</v>
      </c>
      <c r="W129" s="37">
        <v>0</v>
      </c>
      <c r="X129" s="38">
        <v>6.8571428571428568</v>
      </c>
      <c r="Y129" s="32">
        <f t="shared" si="13"/>
        <v>64.229556650246295</v>
      </c>
    </row>
    <row r="130" spans="1:25" ht="34.5">
      <c r="A130" s="19">
        <v>127</v>
      </c>
      <c r="B130" s="19">
        <v>160979</v>
      </c>
      <c r="C130" s="19">
        <v>1222190244</v>
      </c>
      <c r="D130" s="20" t="s">
        <v>862</v>
      </c>
      <c r="E130" s="27" t="s">
        <v>863</v>
      </c>
      <c r="F130" s="20" t="s">
        <v>864</v>
      </c>
      <c r="G130" s="20" t="s">
        <v>52</v>
      </c>
      <c r="H130" s="19" t="s">
        <v>445</v>
      </c>
      <c r="I130" s="19" t="s">
        <v>371</v>
      </c>
      <c r="J130" s="42">
        <f t="shared" si="7"/>
        <v>65.63333333333334</v>
      </c>
      <c r="K130" s="44">
        <f t="shared" si="8"/>
        <v>6.5633333333333344</v>
      </c>
      <c r="L130" s="19" t="s">
        <v>865</v>
      </c>
      <c r="M130" s="19" t="s">
        <v>866</v>
      </c>
      <c r="N130" s="42">
        <f t="shared" si="9"/>
        <v>87.125</v>
      </c>
      <c r="O130" s="42">
        <f t="shared" si="10"/>
        <v>17.425000000000001</v>
      </c>
      <c r="P130" s="28">
        <v>30</v>
      </c>
      <c r="Q130" s="29">
        <v>0</v>
      </c>
      <c r="R130" s="29">
        <v>5</v>
      </c>
      <c r="S130" s="29"/>
      <c r="T130" s="30">
        <v>0</v>
      </c>
      <c r="U130" s="46">
        <f t="shared" si="11"/>
        <v>0</v>
      </c>
      <c r="V130" s="46">
        <f t="shared" si="12"/>
        <v>30</v>
      </c>
      <c r="W130" s="29">
        <v>0</v>
      </c>
      <c r="X130" s="31" t="s">
        <v>393</v>
      </c>
      <c r="Y130" s="32" t="e">
        <f t="shared" si="13"/>
        <v>#VALUE!</v>
      </c>
    </row>
    <row r="131" spans="1:25" ht="34.5">
      <c r="A131" s="19">
        <v>128</v>
      </c>
      <c r="B131" s="33">
        <v>165030</v>
      </c>
      <c r="C131" s="33">
        <v>1222190246</v>
      </c>
      <c r="D131" s="34" t="s">
        <v>867</v>
      </c>
      <c r="E131" s="35" t="s">
        <v>868</v>
      </c>
      <c r="F131" s="34" t="s">
        <v>864</v>
      </c>
      <c r="G131" s="34" t="s">
        <v>140</v>
      </c>
      <c r="H131" s="33" t="s">
        <v>869</v>
      </c>
      <c r="I131" s="33" t="s">
        <v>378</v>
      </c>
      <c r="J131" s="42">
        <f t="shared" si="7"/>
        <v>82.827586206896555</v>
      </c>
      <c r="K131" s="44">
        <f t="shared" si="8"/>
        <v>8.2827586206896555</v>
      </c>
      <c r="L131" s="33" t="s">
        <v>870</v>
      </c>
      <c r="M131" s="33" t="s">
        <v>398</v>
      </c>
      <c r="N131" s="42">
        <f t="shared" si="9"/>
        <v>89.583333333333329</v>
      </c>
      <c r="O131" s="42">
        <f t="shared" si="10"/>
        <v>17.916666666666664</v>
      </c>
      <c r="P131" s="28">
        <v>30</v>
      </c>
      <c r="Q131" s="37">
        <v>0</v>
      </c>
      <c r="R131" s="37">
        <v>0</v>
      </c>
      <c r="S131" s="37"/>
      <c r="T131" s="30">
        <v>0</v>
      </c>
      <c r="U131" s="46">
        <f t="shared" si="11"/>
        <v>0</v>
      </c>
      <c r="V131" s="46">
        <f t="shared" si="12"/>
        <v>30</v>
      </c>
      <c r="W131" s="37">
        <v>0</v>
      </c>
      <c r="X131" s="38" t="s">
        <v>393</v>
      </c>
      <c r="Y131" s="32" t="e">
        <f t="shared" si="13"/>
        <v>#VALUE!</v>
      </c>
    </row>
    <row r="132" spans="1:25" ht="34.5">
      <c r="A132" s="19">
        <v>129</v>
      </c>
      <c r="B132" s="33">
        <v>162586</v>
      </c>
      <c r="C132" s="33">
        <v>1222190249</v>
      </c>
      <c r="D132" s="34" t="s">
        <v>871</v>
      </c>
      <c r="E132" s="35" t="s">
        <v>872</v>
      </c>
      <c r="F132" s="34" t="s">
        <v>666</v>
      </c>
      <c r="G132" s="34" t="s">
        <v>52</v>
      </c>
      <c r="H132" s="33" t="s">
        <v>576</v>
      </c>
      <c r="I132" s="33" t="s">
        <v>378</v>
      </c>
      <c r="J132" s="42">
        <f t="shared" ref="J132:J195" si="14">(H132*100)/I132</f>
        <v>73.068965517241381</v>
      </c>
      <c r="K132" s="44">
        <f t="shared" ref="K132:K195" si="15">J132/10</f>
        <v>7.3068965517241384</v>
      </c>
      <c r="L132" s="33" t="s">
        <v>873</v>
      </c>
      <c r="M132" s="33" t="s">
        <v>380</v>
      </c>
      <c r="N132" s="42">
        <f t="shared" ref="N132:N195" si="16">(L132*100)/M132</f>
        <v>78.099999999999994</v>
      </c>
      <c r="O132" s="42">
        <f t="shared" ref="O132:O195" si="17">N132/5</f>
        <v>15.62</v>
      </c>
      <c r="P132" s="28">
        <v>30</v>
      </c>
      <c r="Q132" s="37">
        <v>35</v>
      </c>
      <c r="R132" s="37">
        <v>25</v>
      </c>
      <c r="S132" s="37"/>
      <c r="T132" s="30">
        <v>0</v>
      </c>
      <c r="U132" s="46">
        <f t="shared" ref="U132:U195" si="18">T132*0.4</f>
        <v>0</v>
      </c>
      <c r="V132" s="46">
        <f t="shared" ref="V132:V195" si="19">MAX(P132,Q132,R132,S132,U132)</f>
        <v>35</v>
      </c>
      <c r="W132" s="37">
        <v>0</v>
      </c>
      <c r="X132" s="38" t="s">
        <v>393</v>
      </c>
      <c r="Y132" s="32" t="e">
        <f t="shared" ref="Y132:Y195" si="20">X132+W132+V132+O132+K132</f>
        <v>#VALUE!</v>
      </c>
    </row>
    <row r="133" spans="1:25" ht="23.25">
      <c r="A133" s="19">
        <v>130</v>
      </c>
      <c r="B133" s="33">
        <v>164313</v>
      </c>
      <c r="C133" s="33">
        <v>1222190250</v>
      </c>
      <c r="D133" s="34" t="s">
        <v>874</v>
      </c>
      <c r="E133" s="35" t="s">
        <v>519</v>
      </c>
      <c r="F133" s="34" t="s">
        <v>875</v>
      </c>
      <c r="G133" s="34" t="s">
        <v>52</v>
      </c>
      <c r="H133" s="33" t="s">
        <v>876</v>
      </c>
      <c r="I133" s="33" t="s">
        <v>375</v>
      </c>
      <c r="J133" s="42">
        <f t="shared" si="14"/>
        <v>74.761904761904759</v>
      </c>
      <c r="K133" s="44">
        <f t="shared" si="15"/>
        <v>7.4761904761904763</v>
      </c>
      <c r="L133" s="33" t="s">
        <v>877</v>
      </c>
      <c r="M133" s="33" t="s">
        <v>373</v>
      </c>
      <c r="N133" s="42">
        <f t="shared" si="16"/>
        <v>76.933333333333337</v>
      </c>
      <c r="O133" s="42">
        <f t="shared" si="17"/>
        <v>15.386666666666667</v>
      </c>
      <c r="P133" s="36">
        <v>0</v>
      </c>
      <c r="Q133" s="37">
        <v>0</v>
      </c>
      <c r="R133" s="37">
        <v>0</v>
      </c>
      <c r="S133" s="37"/>
      <c r="T133" s="30" t="s">
        <v>188</v>
      </c>
      <c r="U133" s="46">
        <f t="shared" si="18"/>
        <v>26.132000000000001</v>
      </c>
      <c r="V133" s="46">
        <f t="shared" si="19"/>
        <v>26.132000000000001</v>
      </c>
      <c r="W133" s="37">
        <v>0</v>
      </c>
      <c r="X133" s="38">
        <v>5</v>
      </c>
      <c r="Y133" s="32">
        <f t="shared" si="20"/>
        <v>53.994857142857143</v>
      </c>
    </row>
    <row r="134" spans="1:25" ht="23.25">
      <c r="A134" s="19">
        <v>131</v>
      </c>
      <c r="B134" s="33">
        <v>163900</v>
      </c>
      <c r="C134" s="33">
        <v>1222190251</v>
      </c>
      <c r="D134" s="34" t="s">
        <v>878</v>
      </c>
      <c r="E134" s="35" t="s">
        <v>879</v>
      </c>
      <c r="F134" s="34" t="s">
        <v>880</v>
      </c>
      <c r="G134" s="34" t="s">
        <v>23</v>
      </c>
      <c r="H134" s="33" t="s">
        <v>881</v>
      </c>
      <c r="I134" s="33" t="s">
        <v>378</v>
      </c>
      <c r="J134" s="42">
        <f t="shared" si="14"/>
        <v>61.310344827586206</v>
      </c>
      <c r="K134" s="44">
        <f t="shared" si="15"/>
        <v>6.1310344827586203</v>
      </c>
      <c r="L134" s="33" t="s">
        <v>882</v>
      </c>
      <c r="M134" s="33" t="s">
        <v>432</v>
      </c>
      <c r="N134" s="42">
        <f t="shared" si="16"/>
        <v>57.1</v>
      </c>
      <c r="O134" s="42">
        <f t="shared" si="17"/>
        <v>11.42</v>
      </c>
      <c r="P134" s="36">
        <v>30</v>
      </c>
      <c r="Q134" s="37">
        <v>35</v>
      </c>
      <c r="R134" s="37">
        <v>0</v>
      </c>
      <c r="S134" s="37"/>
      <c r="T134" s="30">
        <v>0</v>
      </c>
      <c r="U134" s="46">
        <f t="shared" si="18"/>
        <v>0</v>
      </c>
      <c r="V134" s="46">
        <f t="shared" si="19"/>
        <v>35</v>
      </c>
      <c r="W134" s="37">
        <v>0</v>
      </c>
      <c r="X134" s="38">
        <v>6</v>
      </c>
      <c r="Y134" s="32">
        <f t="shared" si="20"/>
        <v>58.551034482758624</v>
      </c>
    </row>
    <row r="135" spans="1:25" ht="23.25">
      <c r="A135" s="19">
        <v>132</v>
      </c>
      <c r="B135" s="33">
        <v>163880</v>
      </c>
      <c r="C135" s="33">
        <v>1222190252</v>
      </c>
      <c r="D135" s="34" t="s">
        <v>208</v>
      </c>
      <c r="E135" s="35" t="s">
        <v>138</v>
      </c>
      <c r="F135" s="34" t="s">
        <v>209</v>
      </c>
      <c r="G135" s="34" t="s">
        <v>140</v>
      </c>
      <c r="H135" s="33" t="s">
        <v>883</v>
      </c>
      <c r="I135" s="33" t="s">
        <v>378</v>
      </c>
      <c r="J135" s="42">
        <f t="shared" si="14"/>
        <v>65.793103448275858</v>
      </c>
      <c r="K135" s="44">
        <f t="shared" si="15"/>
        <v>6.5793103448275856</v>
      </c>
      <c r="L135" s="33" t="s">
        <v>884</v>
      </c>
      <c r="M135" s="33" t="s">
        <v>373</v>
      </c>
      <c r="N135" s="42">
        <f t="shared" si="16"/>
        <v>71.86666666666666</v>
      </c>
      <c r="O135" s="42">
        <f t="shared" si="17"/>
        <v>14.373333333333331</v>
      </c>
      <c r="P135" s="36">
        <v>0</v>
      </c>
      <c r="Q135" s="37">
        <v>0</v>
      </c>
      <c r="R135" s="37">
        <v>0</v>
      </c>
      <c r="S135" s="37"/>
      <c r="T135" s="30" t="s">
        <v>211</v>
      </c>
      <c r="U135" s="46">
        <f t="shared" si="18"/>
        <v>31.468000000000004</v>
      </c>
      <c r="V135" s="46">
        <f t="shared" si="19"/>
        <v>31.468000000000004</v>
      </c>
      <c r="W135" s="37">
        <v>0</v>
      </c>
      <c r="X135" s="38">
        <v>6</v>
      </c>
      <c r="Y135" s="32">
        <f t="shared" si="20"/>
        <v>58.420643678160921</v>
      </c>
    </row>
    <row r="136" spans="1:25" ht="45.75">
      <c r="A136" s="19">
        <v>133</v>
      </c>
      <c r="B136" s="19">
        <v>161939</v>
      </c>
      <c r="C136" s="19">
        <v>1222190254</v>
      </c>
      <c r="D136" s="20" t="s">
        <v>212</v>
      </c>
      <c r="E136" s="27" t="s">
        <v>213</v>
      </c>
      <c r="F136" s="20" t="s">
        <v>214</v>
      </c>
      <c r="G136" s="20" t="s">
        <v>52</v>
      </c>
      <c r="H136" s="19" t="s">
        <v>885</v>
      </c>
      <c r="I136" s="19" t="s">
        <v>371</v>
      </c>
      <c r="J136" s="42">
        <f t="shared" si="14"/>
        <v>81.400000000000006</v>
      </c>
      <c r="K136" s="44">
        <f t="shared" si="15"/>
        <v>8.14</v>
      </c>
      <c r="L136" s="19" t="s">
        <v>886</v>
      </c>
      <c r="M136" s="19" t="s">
        <v>380</v>
      </c>
      <c r="N136" s="42">
        <f t="shared" si="16"/>
        <v>76.099999999999994</v>
      </c>
      <c r="O136" s="42">
        <f t="shared" si="17"/>
        <v>15.219999999999999</v>
      </c>
      <c r="P136" s="36">
        <v>0</v>
      </c>
      <c r="Q136" s="37">
        <v>0</v>
      </c>
      <c r="R136" s="37">
        <v>0</v>
      </c>
      <c r="S136" s="37"/>
      <c r="T136" s="30" t="s">
        <v>35</v>
      </c>
      <c r="U136" s="46">
        <f t="shared" si="18"/>
        <v>24.532</v>
      </c>
      <c r="V136" s="46">
        <f t="shared" si="19"/>
        <v>24.532</v>
      </c>
      <c r="W136" s="37">
        <v>0</v>
      </c>
      <c r="X136" s="38" t="s">
        <v>393</v>
      </c>
      <c r="Y136" s="32" t="e">
        <f t="shared" si="20"/>
        <v>#VALUE!</v>
      </c>
    </row>
    <row r="137" spans="1:25" ht="34.5">
      <c r="A137" s="19">
        <v>134</v>
      </c>
      <c r="B137" s="33">
        <v>165159</v>
      </c>
      <c r="C137" s="33">
        <v>1222190256</v>
      </c>
      <c r="D137" s="34" t="s">
        <v>887</v>
      </c>
      <c r="E137" s="35" t="s">
        <v>888</v>
      </c>
      <c r="F137" s="34" t="s">
        <v>889</v>
      </c>
      <c r="G137" s="34" t="s">
        <v>39</v>
      </c>
      <c r="H137" s="33" t="s">
        <v>890</v>
      </c>
      <c r="I137" s="33" t="s">
        <v>385</v>
      </c>
      <c r="J137" s="42">
        <f t="shared" si="14"/>
        <v>82.384615384615387</v>
      </c>
      <c r="K137" s="44">
        <f t="shared" si="15"/>
        <v>8.2384615384615394</v>
      </c>
      <c r="L137" s="33" t="s">
        <v>891</v>
      </c>
      <c r="M137" s="33" t="s">
        <v>398</v>
      </c>
      <c r="N137" s="42">
        <f t="shared" si="16"/>
        <v>86.041666666666671</v>
      </c>
      <c r="O137" s="42">
        <f t="shared" si="17"/>
        <v>17.208333333333336</v>
      </c>
      <c r="P137" s="36">
        <v>0</v>
      </c>
      <c r="Q137" s="37">
        <v>35</v>
      </c>
      <c r="R137" s="37">
        <v>0</v>
      </c>
      <c r="S137" s="37"/>
      <c r="T137" s="30">
        <v>0</v>
      </c>
      <c r="U137" s="46">
        <f t="shared" si="18"/>
        <v>0</v>
      </c>
      <c r="V137" s="46">
        <f t="shared" si="19"/>
        <v>35</v>
      </c>
      <c r="W137" s="37">
        <v>0</v>
      </c>
      <c r="X137" s="38" t="s">
        <v>393</v>
      </c>
      <c r="Y137" s="32" t="e">
        <f t="shared" si="20"/>
        <v>#VALUE!</v>
      </c>
    </row>
    <row r="138" spans="1:25" ht="23.25">
      <c r="A138" s="19">
        <v>135</v>
      </c>
      <c r="B138" s="19">
        <v>163209</v>
      </c>
      <c r="C138" s="19">
        <v>1222190260</v>
      </c>
      <c r="D138" s="20" t="s">
        <v>892</v>
      </c>
      <c r="E138" s="27" t="s">
        <v>893</v>
      </c>
      <c r="F138" s="20" t="s">
        <v>894</v>
      </c>
      <c r="G138" s="20" t="s">
        <v>52</v>
      </c>
      <c r="H138" s="19" t="s">
        <v>895</v>
      </c>
      <c r="I138" s="19" t="s">
        <v>385</v>
      </c>
      <c r="J138" s="42">
        <f t="shared" si="14"/>
        <v>83.230769230769226</v>
      </c>
      <c r="K138" s="44">
        <f t="shared" si="15"/>
        <v>8.3230769230769219</v>
      </c>
      <c r="L138" s="19" t="s">
        <v>896</v>
      </c>
      <c r="M138" s="19" t="s">
        <v>405</v>
      </c>
      <c r="N138" s="42">
        <f t="shared" si="16"/>
        <v>62.4375</v>
      </c>
      <c r="O138" s="42">
        <f t="shared" si="17"/>
        <v>12.487500000000001</v>
      </c>
      <c r="P138" s="28">
        <v>0</v>
      </c>
      <c r="Q138" s="29">
        <v>0</v>
      </c>
      <c r="R138" s="29">
        <v>5</v>
      </c>
      <c r="S138" s="29"/>
      <c r="T138" s="30">
        <v>0</v>
      </c>
      <c r="U138" s="46">
        <f t="shared" si="18"/>
        <v>0</v>
      </c>
      <c r="V138" s="46">
        <f t="shared" si="19"/>
        <v>5</v>
      </c>
      <c r="W138" s="29">
        <v>0</v>
      </c>
      <c r="X138" s="31" t="s">
        <v>393</v>
      </c>
      <c r="Y138" s="32" t="e">
        <f t="shared" si="20"/>
        <v>#VALUE!</v>
      </c>
    </row>
    <row r="139" spans="1:25" ht="34.5">
      <c r="A139" s="19">
        <v>136</v>
      </c>
      <c r="B139" s="19">
        <v>160174</v>
      </c>
      <c r="C139" s="19">
        <v>1222190261</v>
      </c>
      <c r="D139" s="20" t="s">
        <v>217</v>
      </c>
      <c r="E139" s="27" t="s">
        <v>218</v>
      </c>
      <c r="F139" s="20" t="s">
        <v>219</v>
      </c>
      <c r="G139" s="20" t="s">
        <v>23</v>
      </c>
      <c r="H139" s="19" t="s">
        <v>897</v>
      </c>
      <c r="I139" s="19" t="s">
        <v>378</v>
      </c>
      <c r="J139" s="42">
        <f t="shared" si="14"/>
        <v>51</v>
      </c>
      <c r="K139" s="44">
        <f t="shared" si="15"/>
        <v>5.0999999999999996</v>
      </c>
      <c r="L139" s="19" t="s">
        <v>898</v>
      </c>
      <c r="M139" s="19" t="s">
        <v>380</v>
      </c>
      <c r="N139" s="42">
        <f t="shared" si="16"/>
        <v>62.6</v>
      </c>
      <c r="O139" s="42">
        <f t="shared" si="17"/>
        <v>12.52</v>
      </c>
      <c r="P139" s="28">
        <v>0</v>
      </c>
      <c r="Q139" s="29">
        <v>0</v>
      </c>
      <c r="R139" s="29">
        <v>0</v>
      </c>
      <c r="S139" s="29"/>
      <c r="T139" s="30" t="s">
        <v>54</v>
      </c>
      <c r="U139" s="46">
        <f t="shared" si="18"/>
        <v>22.400000000000002</v>
      </c>
      <c r="V139" s="46">
        <f t="shared" si="19"/>
        <v>22.400000000000002</v>
      </c>
      <c r="W139" s="29">
        <v>0</v>
      </c>
      <c r="X139" s="31">
        <v>4.8571428571428568</v>
      </c>
      <c r="Y139" s="32">
        <f t="shared" si="20"/>
        <v>44.877142857142864</v>
      </c>
    </row>
    <row r="140" spans="1:25" ht="23.25">
      <c r="A140" s="19">
        <v>137</v>
      </c>
      <c r="B140" s="19">
        <v>162224</v>
      </c>
      <c r="C140" s="19">
        <v>1222190263</v>
      </c>
      <c r="D140" s="20" t="s">
        <v>899</v>
      </c>
      <c r="E140" s="27" t="s">
        <v>900</v>
      </c>
      <c r="F140" s="20" t="s">
        <v>901</v>
      </c>
      <c r="G140" s="20" t="s">
        <v>52</v>
      </c>
      <c r="H140" s="19" t="s">
        <v>885</v>
      </c>
      <c r="I140" s="19" t="s">
        <v>378</v>
      </c>
      <c r="J140" s="42">
        <f t="shared" si="14"/>
        <v>84.206896551724142</v>
      </c>
      <c r="K140" s="44">
        <f t="shared" si="15"/>
        <v>8.4206896551724135</v>
      </c>
      <c r="L140" s="19" t="s">
        <v>902</v>
      </c>
      <c r="M140" s="19" t="s">
        <v>380</v>
      </c>
      <c r="N140" s="42">
        <f t="shared" si="16"/>
        <v>81.95</v>
      </c>
      <c r="O140" s="42">
        <f t="shared" si="17"/>
        <v>16.39</v>
      </c>
      <c r="P140" s="28">
        <v>30</v>
      </c>
      <c r="Q140" s="29">
        <v>0</v>
      </c>
      <c r="R140" s="29">
        <v>0</v>
      </c>
      <c r="S140" s="29">
        <v>9</v>
      </c>
      <c r="T140" s="30">
        <v>0</v>
      </c>
      <c r="U140" s="46">
        <f t="shared" si="18"/>
        <v>0</v>
      </c>
      <c r="V140" s="46">
        <f t="shared" si="19"/>
        <v>30</v>
      </c>
      <c r="W140" s="29">
        <v>0</v>
      </c>
      <c r="X140" s="31">
        <v>8.8571428571428577</v>
      </c>
      <c r="Y140" s="32">
        <f t="shared" si="20"/>
        <v>63.667832512315272</v>
      </c>
    </row>
    <row r="141" spans="1:25" ht="34.5">
      <c r="A141" s="19">
        <v>138</v>
      </c>
      <c r="B141" s="33">
        <v>163324</v>
      </c>
      <c r="C141" s="33">
        <v>1222190264</v>
      </c>
      <c r="D141" s="34" t="s">
        <v>903</v>
      </c>
      <c r="E141" s="35" t="s">
        <v>904</v>
      </c>
      <c r="F141" s="34" t="s">
        <v>905</v>
      </c>
      <c r="G141" s="34" t="s">
        <v>23</v>
      </c>
      <c r="H141" s="33" t="s">
        <v>906</v>
      </c>
      <c r="I141" s="33" t="s">
        <v>378</v>
      </c>
      <c r="J141" s="42">
        <f t="shared" si="14"/>
        <v>57.724137931034484</v>
      </c>
      <c r="K141" s="44">
        <f t="shared" si="15"/>
        <v>5.772413793103448</v>
      </c>
      <c r="L141" s="33" t="s">
        <v>492</v>
      </c>
      <c r="M141" s="33" t="s">
        <v>565</v>
      </c>
      <c r="N141" s="42">
        <f t="shared" si="16"/>
        <v>64.357142857142861</v>
      </c>
      <c r="O141" s="42">
        <f t="shared" si="17"/>
        <v>12.871428571428572</v>
      </c>
      <c r="P141" s="28">
        <v>30</v>
      </c>
      <c r="Q141" s="37">
        <v>0</v>
      </c>
      <c r="R141" s="37">
        <v>0</v>
      </c>
      <c r="S141" s="37"/>
      <c r="T141" s="30" t="s">
        <v>31</v>
      </c>
      <c r="U141" s="46">
        <f t="shared" si="18"/>
        <v>25.6</v>
      </c>
      <c r="V141" s="46">
        <f t="shared" si="19"/>
        <v>30</v>
      </c>
      <c r="W141" s="37">
        <v>0</v>
      </c>
      <c r="X141" s="38">
        <v>6.4285714285714288</v>
      </c>
      <c r="Y141" s="32">
        <f t="shared" si="20"/>
        <v>55.072413793103451</v>
      </c>
    </row>
    <row r="142" spans="1:25" ht="23.25">
      <c r="A142" s="19">
        <v>139</v>
      </c>
      <c r="B142" s="33">
        <v>162876</v>
      </c>
      <c r="C142" s="33">
        <v>1222190265</v>
      </c>
      <c r="D142" s="34" t="s">
        <v>907</v>
      </c>
      <c r="E142" s="35" t="s">
        <v>908</v>
      </c>
      <c r="F142" s="34" t="s">
        <v>909</v>
      </c>
      <c r="G142" s="34" t="s">
        <v>52</v>
      </c>
      <c r="H142" s="33" t="s">
        <v>910</v>
      </c>
      <c r="I142" s="33" t="s">
        <v>398</v>
      </c>
      <c r="J142" s="42">
        <f t="shared" si="14"/>
        <v>74.833333333333329</v>
      </c>
      <c r="K142" s="44">
        <f t="shared" si="15"/>
        <v>7.4833333333333325</v>
      </c>
      <c r="L142" s="33" t="s">
        <v>911</v>
      </c>
      <c r="M142" s="33" t="s">
        <v>380</v>
      </c>
      <c r="N142" s="42">
        <f t="shared" si="16"/>
        <v>73.75</v>
      </c>
      <c r="O142" s="42">
        <f t="shared" si="17"/>
        <v>14.75</v>
      </c>
      <c r="P142" s="28">
        <v>30</v>
      </c>
      <c r="Q142" s="37">
        <v>0</v>
      </c>
      <c r="R142" s="37">
        <v>0</v>
      </c>
      <c r="S142" s="37"/>
      <c r="T142" s="30">
        <v>0</v>
      </c>
      <c r="U142" s="46">
        <f t="shared" si="18"/>
        <v>0</v>
      </c>
      <c r="V142" s="46">
        <f t="shared" si="19"/>
        <v>30</v>
      </c>
      <c r="W142" s="37">
        <v>10</v>
      </c>
      <c r="X142" s="38" t="s">
        <v>393</v>
      </c>
      <c r="Y142" s="32" t="e">
        <f t="shared" si="20"/>
        <v>#VALUE!</v>
      </c>
    </row>
    <row r="143" spans="1:25" ht="23.25">
      <c r="A143" s="19">
        <v>140</v>
      </c>
      <c r="B143" s="33">
        <v>162804</v>
      </c>
      <c r="C143" s="33">
        <v>1222190268</v>
      </c>
      <c r="D143" s="34" t="s">
        <v>912</v>
      </c>
      <c r="E143" s="35" t="s">
        <v>913</v>
      </c>
      <c r="F143" s="34" t="s">
        <v>700</v>
      </c>
      <c r="G143" s="34" t="s">
        <v>28</v>
      </c>
      <c r="H143" s="33" t="s">
        <v>914</v>
      </c>
      <c r="I143" s="33" t="s">
        <v>378</v>
      </c>
      <c r="J143" s="42">
        <f t="shared" si="14"/>
        <v>68.724137931034477</v>
      </c>
      <c r="K143" s="44">
        <f t="shared" si="15"/>
        <v>6.8724137931034477</v>
      </c>
      <c r="L143" s="33" t="s">
        <v>915</v>
      </c>
      <c r="M143" s="33" t="s">
        <v>565</v>
      </c>
      <c r="N143" s="42">
        <f t="shared" si="16"/>
        <v>77.571428571428569</v>
      </c>
      <c r="O143" s="42">
        <f t="shared" si="17"/>
        <v>15.514285714285714</v>
      </c>
      <c r="P143" s="36">
        <v>30</v>
      </c>
      <c r="Q143" s="37">
        <v>35</v>
      </c>
      <c r="R143" s="37">
        <v>0</v>
      </c>
      <c r="S143" s="37"/>
      <c r="T143" s="30">
        <v>0</v>
      </c>
      <c r="U143" s="46">
        <f t="shared" si="18"/>
        <v>0</v>
      </c>
      <c r="V143" s="46">
        <f t="shared" si="19"/>
        <v>35</v>
      </c>
      <c r="W143" s="37">
        <v>0</v>
      </c>
      <c r="X143" s="38">
        <v>6.2857142857142856</v>
      </c>
      <c r="Y143" s="32">
        <f t="shared" si="20"/>
        <v>63.672413793103445</v>
      </c>
    </row>
    <row r="144" spans="1:25" ht="45.75">
      <c r="A144" s="19">
        <v>141</v>
      </c>
      <c r="B144" s="33">
        <v>163228</v>
      </c>
      <c r="C144" s="33">
        <v>1222190269</v>
      </c>
      <c r="D144" s="34" t="s">
        <v>916</v>
      </c>
      <c r="E144" s="35" t="s">
        <v>917</v>
      </c>
      <c r="F144" s="34" t="s">
        <v>918</v>
      </c>
      <c r="G144" s="34" t="s">
        <v>140</v>
      </c>
      <c r="H144" s="33" t="s">
        <v>919</v>
      </c>
      <c r="I144" s="33" t="s">
        <v>371</v>
      </c>
      <c r="J144" s="42">
        <f t="shared" si="14"/>
        <v>77.36666666666666</v>
      </c>
      <c r="K144" s="44">
        <f t="shared" si="15"/>
        <v>7.7366666666666664</v>
      </c>
      <c r="L144" s="33" t="s">
        <v>783</v>
      </c>
      <c r="M144" s="33" t="s">
        <v>380</v>
      </c>
      <c r="N144" s="42">
        <f t="shared" si="16"/>
        <v>77.099999999999994</v>
      </c>
      <c r="O144" s="42">
        <f t="shared" si="17"/>
        <v>15.419999999999998</v>
      </c>
      <c r="P144" s="36">
        <v>30</v>
      </c>
      <c r="Q144" s="37">
        <v>35</v>
      </c>
      <c r="R144" s="37">
        <v>0</v>
      </c>
      <c r="S144" s="37"/>
      <c r="T144" s="30">
        <v>0</v>
      </c>
      <c r="U144" s="46">
        <f t="shared" si="18"/>
        <v>0</v>
      </c>
      <c r="V144" s="46">
        <f t="shared" si="19"/>
        <v>35</v>
      </c>
      <c r="W144" s="37">
        <v>0</v>
      </c>
      <c r="X144" s="38">
        <v>6.2857142857142856</v>
      </c>
      <c r="Y144" s="32">
        <f t="shared" si="20"/>
        <v>64.442380952380944</v>
      </c>
    </row>
    <row r="145" spans="1:25" ht="23.25">
      <c r="A145" s="19">
        <v>142</v>
      </c>
      <c r="B145" s="19">
        <v>175335</v>
      </c>
      <c r="C145" s="19">
        <v>1222190270</v>
      </c>
      <c r="D145" s="20" t="s">
        <v>920</v>
      </c>
      <c r="E145" s="27" t="s">
        <v>921</v>
      </c>
      <c r="F145" s="20" t="s">
        <v>700</v>
      </c>
      <c r="G145" s="20" t="s">
        <v>52</v>
      </c>
      <c r="H145" s="19" t="s">
        <v>922</v>
      </c>
      <c r="I145" s="19" t="s">
        <v>425</v>
      </c>
      <c r="J145" s="42">
        <f t="shared" si="14"/>
        <v>70.833333333333329</v>
      </c>
      <c r="K145" s="44">
        <f t="shared" si="15"/>
        <v>7.083333333333333</v>
      </c>
      <c r="L145" s="19" t="s">
        <v>923</v>
      </c>
      <c r="M145" s="19" t="s">
        <v>380</v>
      </c>
      <c r="N145" s="42">
        <f t="shared" si="16"/>
        <v>66.599999999999994</v>
      </c>
      <c r="O145" s="42">
        <f t="shared" si="17"/>
        <v>13.319999999999999</v>
      </c>
      <c r="P145" s="28">
        <v>30</v>
      </c>
      <c r="Q145" s="29">
        <v>0</v>
      </c>
      <c r="R145" s="29">
        <v>25</v>
      </c>
      <c r="S145" s="29">
        <v>6</v>
      </c>
      <c r="T145" s="30" t="s">
        <v>169</v>
      </c>
      <c r="U145" s="46">
        <f t="shared" si="18"/>
        <v>22.932000000000002</v>
      </c>
      <c r="V145" s="46">
        <f t="shared" si="19"/>
        <v>30</v>
      </c>
      <c r="W145" s="29">
        <v>0</v>
      </c>
      <c r="X145" s="31">
        <v>5.4285714285714288</v>
      </c>
      <c r="Y145" s="32">
        <f t="shared" si="20"/>
        <v>55.831904761904767</v>
      </c>
    </row>
    <row r="146" spans="1:25" ht="34.5">
      <c r="A146" s="19">
        <v>143</v>
      </c>
      <c r="B146" s="19">
        <v>164340</v>
      </c>
      <c r="C146" s="19">
        <v>1222190271</v>
      </c>
      <c r="D146" s="20" t="s">
        <v>222</v>
      </c>
      <c r="E146" s="27" t="s">
        <v>223</v>
      </c>
      <c r="F146" s="20" t="s">
        <v>224</v>
      </c>
      <c r="G146" s="20" t="s">
        <v>52</v>
      </c>
      <c r="H146" s="19" t="s">
        <v>869</v>
      </c>
      <c r="I146" s="19" t="s">
        <v>378</v>
      </c>
      <c r="J146" s="42">
        <f t="shared" si="14"/>
        <v>82.827586206896555</v>
      </c>
      <c r="K146" s="44">
        <f t="shared" si="15"/>
        <v>8.2827586206896555</v>
      </c>
      <c r="L146" s="19" t="s">
        <v>924</v>
      </c>
      <c r="M146" s="19" t="s">
        <v>398</v>
      </c>
      <c r="N146" s="42">
        <f t="shared" si="16"/>
        <v>80.75</v>
      </c>
      <c r="O146" s="42">
        <f t="shared" si="17"/>
        <v>16.149999999999999</v>
      </c>
      <c r="P146" s="28">
        <v>30</v>
      </c>
      <c r="Q146" s="29">
        <v>35</v>
      </c>
      <c r="R146" s="29">
        <v>0</v>
      </c>
      <c r="S146" s="29"/>
      <c r="T146" s="30">
        <v>0</v>
      </c>
      <c r="U146" s="46">
        <f t="shared" si="18"/>
        <v>0</v>
      </c>
      <c r="V146" s="46">
        <f t="shared" si="19"/>
        <v>35</v>
      </c>
      <c r="W146" s="29">
        <v>0</v>
      </c>
      <c r="X146" s="31" t="s">
        <v>393</v>
      </c>
      <c r="Y146" s="32" t="e">
        <f t="shared" si="20"/>
        <v>#VALUE!</v>
      </c>
    </row>
    <row r="147" spans="1:25" ht="34.5">
      <c r="A147" s="19">
        <v>144</v>
      </c>
      <c r="B147" s="33">
        <v>162681</v>
      </c>
      <c r="C147" s="33">
        <v>1222190272</v>
      </c>
      <c r="D147" s="34" t="s">
        <v>925</v>
      </c>
      <c r="E147" s="35" t="s">
        <v>926</v>
      </c>
      <c r="F147" s="34" t="s">
        <v>927</v>
      </c>
      <c r="G147" s="34" t="s">
        <v>90</v>
      </c>
      <c r="H147" s="33" t="s">
        <v>928</v>
      </c>
      <c r="I147" s="33" t="s">
        <v>378</v>
      </c>
      <c r="J147" s="42">
        <f t="shared" si="14"/>
        <v>75.65517241379311</v>
      </c>
      <c r="K147" s="44">
        <f t="shared" si="15"/>
        <v>7.565517241379311</v>
      </c>
      <c r="L147" s="33" t="s">
        <v>929</v>
      </c>
      <c r="M147" s="33" t="s">
        <v>380</v>
      </c>
      <c r="N147" s="42">
        <f t="shared" si="16"/>
        <v>76.849999999999994</v>
      </c>
      <c r="O147" s="42">
        <f t="shared" si="17"/>
        <v>15.37</v>
      </c>
      <c r="P147" s="36">
        <v>30</v>
      </c>
      <c r="Q147" s="37">
        <v>35</v>
      </c>
      <c r="R147" s="37">
        <v>0</v>
      </c>
      <c r="S147" s="37"/>
      <c r="T147" s="30" t="s">
        <v>604</v>
      </c>
      <c r="U147" s="46">
        <f t="shared" si="18"/>
        <v>32</v>
      </c>
      <c r="V147" s="46">
        <f t="shared" si="19"/>
        <v>35</v>
      </c>
      <c r="W147" s="37">
        <v>0</v>
      </c>
      <c r="X147" s="38">
        <v>5.1428571428571432</v>
      </c>
      <c r="Y147" s="32">
        <f t="shared" si="20"/>
        <v>63.078374384236454</v>
      </c>
    </row>
    <row r="148" spans="1:25" ht="23.25">
      <c r="A148" s="19">
        <v>145</v>
      </c>
      <c r="B148" s="19">
        <v>162760</v>
      </c>
      <c r="C148" s="19">
        <v>1222190274</v>
      </c>
      <c r="D148" s="20" t="s">
        <v>930</v>
      </c>
      <c r="E148" s="27" t="s">
        <v>931</v>
      </c>
      <c r="F148" s="20" t="s">
        <v>932</v>
      </c>
      <c r="G148" s="20" t="s">
        <v>140</v>
      </c>
      <c r="H148" s="19" t="s">
        <v>933</v>
      </c>
      <c r="I148" s="19" t="s">
        <v>371</v>
      </c>
      <c r="J148" s="42">
        <f t="shared" si="14"/>
        <v>67.86666666666666</v>
      </c>
      <c r="K148" s="44">
        <f t="shared" si="15"/>
        <v>6.7866666666666662</v>
      </c>
      <c r="L148" s="19" t="s">
        <v>934</v>
      </c>
      <c r="M148" s="19" t="s">
        <v>380</v>
      </c>
      <c r="N148" s="42">
        <f t="shared" si="16"/>
        <v>66.099999999999994</v>
      </c>
      <c r="O148" s="42">
        <f t="shared" si="17"/>
        <v>13.219999999999999</v>
      </c>
      <c r="P148" s="28">
        <v>0</v>
      </c>
      <c r="Q148" s="29">
        <v>0</v>
      </c>
      <c r="R148" s="29">
        <v>25</v>
      </c>
      <c r="S148" s="29"/>
      <c r="T148" s="30" t="s">
        <v>48</v>
      </c>
      <c r="U148" s="46">
        <f t="shared" si="18"/>
        <v>20.268000000000001</v>
      </c>
      <c r="V148" s="46">
        <f t="shared" si="19"/>
        <v>25</v>
      </c>
      <c r="W148" s="29">
        <v>0</v>
      </c>
      <c r="X148" s="31" t="s">
        <v>393</v>
      </c>
      <c r="Y148" s="32" t="e">
        <f t="shared" si="20"/>
        <v>#VALUE!</v>
      </c>
    </row>
    <row r="149" spans="1:25" ht="23.25">
      <c r="A149" s="19">
        <v>146</v>
      </c>
      <c r="B149" s="19">
        <v>164149</v>
      </c>
      <c r="C149" s="19">
        <v>1222190276</v>
      </c>
      <c r="D149" s="20" t="s">
        <v>227</v>
      </c>
      <c r="E149" s="27" t="s">
        <v>228</v>
      </c>
      <c r="F149" s="20" t="s">
        <v>229</v>
      </c>
      <c r="G149" s="20" t="s">
        <v>23</v>
      </c>
      <c r="H149" s="19" t="s">
        <v>935</v>
      </c>
      <c r="I149" s="19" t="s">
        <v>398</v>
      </c>
      <c r="J149" s="42">
        <f t="shared" si="14"/>
        <v>59.333333333333336</v>
      </c>
      <c r="K149" s="44">
        <f t="shared" si="15"/>
        <v>5.9333333333333336</v>
      </c>
      <c r="L149" s="19" t="s">
        <v>936</v>
      </c>
      <c r="M149" s="19" t="s">
        <v>373</v>
      </c>
      <c r="N149" s="42">
        <f t="shared" si="16"/>
        <v>64.533333333333331</v>
      </c>
      <c r="O149" s="42">
        <f t="shared" si="17"/>
        <v>12.906666666666666</v>
      </c>
      <c r="P149" s="36">
        <v>0</v>
      </c>
      <c r="Q149" s="37">
        <v>0</v>
      </c>
      <c r="R149" s="37">
        <v>0</v>
      </c>
      <c r="S149" s="37"/>
      <c r="T149" s="30" t="s">
        <v>232</v>
      </c>
      <c r="U149" s="46">
        <f t="shared" si="18"/>
        <v>19.731999999999999</v>
      </c>
      <c r="V149" s="46">
        <f t="shared" si="19"/>
        <v>19.731999999999999</v>
      </c>
      <c r="W149" s="37">
        <v>0</v>
      </c>
      <c r="X149" s="38" t="s">
        <v>393</v>
      </c>
      <c r="Y149" s="32" t="e">
        <f t="shared" si="20"/>
        <v>#VALUE!</v>
      </c>
    </row>
    <row r="150" spans="1:25" ht="23.25">
      <c r="A150" s="19">
        <v>147</v>
      </c>
      <c r="B150" s="19">
        <v>159526</v>
      </c>
      <c r="C150" s="19">
        <v>1222190277</v>
      </c>
      <c r="D150" s="20" t="s">
        <v>233</v>
      </c>
      <c r="E150" s="27" t="s">
        <v>234</v>
      </c>
      <c r="F150" s="20" t="s">
        <v>235</v>
      </c>
      <c r="G150" s="20" t="s">
        <v>52</v>
      </c>
      <c r="H150" s="19" t="s">
        <v>937</v>
      </c>
      <c r="I150" s="19" t="s">
        <v>378</v>
      </c>
      <c r="J150" s="42">
        <f t="shared" si="14"/>
        <v>72.758620689655174</v>
      </c>
      <c r="K150" s="44">
        <f t="shared" si="15"/>
        <v>7.2758620689655178</v>
      </c>
      <c r="L150" s="19" t="s">
        <v>861</v>
      </c>
      <c r="M150" s="19" t="s">
        <v>380</v>
      </c>
      <c r="N150" s="42">
        <f t="shared" si="16"/>
        <v>89.4</v>
      </c>
      <c r="O150" s="42">
        <f t="shared" si="17"/>
        <v>17.880000000000003</v>
      </c>
      <c r="P150" s="28"/>
      <c r="Q150" s="29"/>
      <c r="R150" s="29"/>
      <c r="S150" s="29"/>
      <c r="T150" s="30" t="s">
        <v>54</v>
      </c>
      <c r="U150" s="46">
        <f t="shared" si="18"/>
        <v>22.400000000000002</v>
      </c>
      <c r="V150" s="46">
        <f t="shared" si="19"/>
        <v>22.400000000000002</v>
      </c>
      <c r="W150" s="29"/>
      <c r="X150" s="31">
        <v>8.4285714285714288</v>
      </c>
      <c r="Y150" s="32">
        <f t="shared" si="20"/>
        <v>55.984433497536948</v>
      </c>
    </row>
    <row r="151" spans="1:25" ht="23.25">
      <c r="A151" s="19">
        <v>148</v>
      </c>
      <c r="B151" s="19">
        <v>160978</v>
      </c>
      <c r="C151" s="19">
        <v>1222190278</v>
      </c>
      <c r="D151" s="20" t="s">
        <v>233</v>
      </c>
      <c r="E151" s="27" t="s">
        <v>236</v>
      </c>
      <c r="F151" s="20" t="s">
        <v>237</v>
      </c>
      <c r="G151" s="20" t="s">
        <v>23</v>
      </c>
      <c r="H151" s="19" t="s">
        <v>938</v>
      </c>
      <c r="I151" s="19" t="s">
        <v>371</v>
      </c>
      <c r="J151" s="42">
        <f t="shared" si="14"/>
        <v>65.8</v>
      </c>
      <c r="K151" s="44">
        <f t="shared" si="15"/>
        <v>6.58</v>
      </c>
      <c r="L151" s="19" t="s">
        <v>939</v>
      </c>
      <c r="M151" s="19" t="s">
        <v>385</v>
      </c>
      <c r="N151" s="42">
        <f t="shared" si="16"/>
        <v>60.730769230769234</v>
      </c>
      <c r="O151" s="42">
        <f t="shared" si="17"/>
        <v>12.146153846153847</v>
      </c>
      <c r="P151" s="28"/>
      <c r="Q151" s="29"/>
      <c r="R151" s="29"/>
      <c r="S151" s="29"/>
      <c r="T151" s="30" t="s">
        <v>59</v>
      </c>
      <c r="U151" s="46">
        <f t="shared" si="18"/>
        <v>20.8</v>
      </c>
      <c r="V151" s="46">
        <f t="shared" si="19"/>
        <v>20.8</v>
      </c>
      <c r="W151" s="29"/>
      <c r="X151" s="31">
        <v>4.8571428571428568</v>
      </c>
      <c r="Y151" s="32">
        <f t="shared" si="20"/>
        <v>44.383296703296708</v>
      </c>
    </row>
    <row r="152" spans="1:25" ht="57">
      <c r="A152" s="19">
        <v>149</v>
      </c>
      <c r="B152" s="33">
        <v>161786</v>
      </c>
      <c r="C152" s="33">
        <v>1222190279</v>
      </c>
      <c r="D152" s="34" t="s">
        <v>240</v>
      </c>
      <c r="E152" s="35" t="s">
        <v>241</v>
      </c>
      <c r="F152" s="34" t="s">
        <v>242</v>
      </c>
      <c r="G152" s="34" t="s">
        <v>52</v>
      </c>
      <c r="H152" s="33" t="s">
        <v>940</v>
      </c>
      <c r="I152" s="33" t="s">
        <v>371</v>
      </c>
      <c r="J152" s="42">
        <f t="shared" si="14"/>
        <v>80.766666666666666</v>
      </c>
      <c r="K152" s="44">
        <f t="shared" si="15"/>
        <v>8.0766666666666662</v>
      </c>
      <c r="L152" s="33" t="s">
        <v>412</v>
      </c>
      <c r="M152" s="33" t="s">
        <v>380</v>
      </c>
      <c r="N152" s="42">
        <f t="shared" si="16"/>
        <v>76.650000000000006</v>
      </c>
      <c r="O152" s="42">
        <f t="shared" si="17"/>
        <v>15.330000000000002</v>
      </c>
      <c r="P152" s="36">
        <v>0</v>
      </c>
      <c r="Q152" s="37">
        <v>0</v>
      </c>
      <c r="R152" s="37">
        <v>0</v>
      </c>
      <c r="S152" s="37"/>
      <c r="T152" s="30" t="s">
        <v>48</v>
      </c>
      <c r="U152" s="46">
        <f t="shared" si="18"/>
        <v>20.268000000000001</v>
      </c>
      <c r="V152" s="46">
        <f t="shared" si="19"/>
        <v>20.268000000000001</v>
      </c>
      <c r="W152" s="37">
        <v>0</v>
      </c>
      <c r="X152" s="38" t="s">
        <v>393</v>
      </c>
      <c r="Y152" s="32" t="e">
        <f t="shared" si="20"/>
        <v>#VALUE!</v>
      </c>
    </row>
    <row r="153" spans="1:25" ht="34.5">
      <c r="A153" s="19">
        <v>150</v>
      </c>
      <c r="B153" s="33">
        <v>160688</v>
      </c>
      <c r="C153" s="33">
        <v>1222190280</v>
      </c>
      <c r="D153" s="34" t="s">
        <v>941</v>
      </c>
      <c r="E153" s="35" t="s">
        <v>942</v>
      </c>
      <c r="F153" s="34" t="s">
        <v>129</v>
      </c>
      <c r="G153" s="34" t="s">
        <v>52</v>
      </c>
      <c r="H153" s="33" t="s">
        <v>943</v>
      </c>
      <c r="I153" s="33" t="s">
        <v>378</v>
      </c>
      <c r="J153" s="42">
        <f t="shared" si="14"/>
        <v>72.896551724137936</v>
      </c>
      <c r="K153" s="44">
        <f t="shared" si="15"/>
        <v>7.2896551724137932</v>
      </c>
      <c r="L153" s="33" t="s">
        <v>754</v>
      </c>
      <c r="M153" s="33" t="s">
        <v>398</v>
      </c>
      <c r="N153" s="42">
        <f t="shared" si="16"/>
        <v>72.75</v>
      </c>
      <c r="O153" s="42">
        <f t="shared" si="17"/>
        <v>14.55</v>
      </c>
      <c r="P153" s="36">
        <v>0</v>
      </c>
      <c r="Q153" s="37">
        <v>35</v>
      </c>
      <c r="R153" s="37">
        <v>0</v>
      </c>
      <c r="S153" s="37"/>
      <c r="T153" s="30">
        <v>0</v>
      </c>
      <c r="U153" s="46">
        <f t="shared" si="18"/>
        <v>0</v>
      </c>
      <c r="V153" s="46">
        <f t="shared" si="19"/>
        <v>35</v>
      </c>
      <c r="W153" s="37">
        <v>0</v>
      </c>
      <c r="X153" s="38" t="s">
        <v>393</v>
      </c>
      <c r="Y153" s="32" t="e">
        <f t="shared" si="20"/>
        <v>#VALUE!</v>
      </c>
    </row>
    <row r="154" spans="1:25" ht="34.5">
      <c r="A154" s="19">
        <v>151</v>
      </c>
      <c r="B154" s="33">
        <v>160830</v>
      </c>
      <c r="C154" s="33">
        <v>1222190281</v>
      </c>
      <c r="D154" s="34" t="s">
        <v>944</v>
      </c>
      <c r="E154" s="35" t="s">
        <v>945</v>
      </c>
      <c r="F154" s="34" t="s">
        <v>946</v>
      </c>
      <c r="G154" s="34" t="s">
        <v>52</v>
      </c>
      <c r="H154" s="33"/>
      <c r="I154" s="33"/>
      <c r="J154" s="42" t="e">
        <f t="shared" si="14"/>
        <v>#DIV/0!</v>
      </c>
      <c r="K154" s="44" t="e">
        <f t="shared" si="15"/>
        <v>#DIV/0!</v>
      </c>
      <c r="L154" s="33"/>
      <c r="M154" s="33"/>
      <c r="N154" s="42" t="e">
        <f t="shared" si="16"/>
        <v>#DIV/0!</v>
      </c>
      <c r="O154" s="42" t="e">
        <f t="shared" si="17"/>
        <v>#DIV/0!</v>
      </c>
      <c r="P154" s="36">
        <v>30</v>
      </c>
      <c r="Q154" s="37">
        <v>0</v>
      </c>
      <c r="R154" s="37">
        <v>0</v>
      </c>
      <c r="S154" s="37"/>
      <c r="T154" s="30">
        <v>0</v>
      </c>
      <c r="U154" s="46">
        <f t="shared" si="18"/>
        <v>0</v>
      </c>
      <c r="V154" s="46">
        <f t="shared" si="19"/>
        <v>30</v>
      </c>
      <c r="W154" s="37">
        <v>0</v>
      </c>
      <c r="X154" s="38" t="s">
        <v>393</v>
      </c>
      <c r="Y154" s="32" t="e">
        <f t="shared" si="20"/>
        <v>#VALUE!</v>
      </c>
    </row>
    <row r="155" spans="1:25" ht="23.25">
      <c r="A155" s="19">
        <v>152</v>
      </c>
      <c r="B155" s="33">
        <v>164678</v>
      </c>
      <c r="C155" s="33">
        <v>1222190283</v>
      </c>
      <c r="D155" s="34" t="s">
        <v>947</v>
      </c>
      <c r="E155" s="35" t="s">
        <v>948</v>
      </c>
      <c r="F155" s="34" t="s">
        <v>949</v>
      </c>
      <c r="G155" s="34" t="s">
        <v>23</v>
      </c>
      <c r="H155" s="33" t="s">
        <v>579</v>
      </c>
      <c r="I155" s="33" t="s">
        <v>377</v>
      </c>
      <c r="J155" s="42">
        <f t="shared" si="14"/>
        <v>71.448275862068968</v>
      </c>
      <c r="K155" s="44">
        <f t="shared" si="15"/>
        <v>7.1448275862068966</v>
      </c>
      <c r="L155" s="33" t="s">
        <v>950</v>
      </c>
      <c r="M155" s="33" t="s">
        <v>405</v>
      </c>
      <c r="N155" s="42">
        <f t="shared" si="16"/>
        <v>55.3125</v>
      </c>
      <c r="O155" s="42">
        <f t="shared" si="17"/>
        <v>11.0625</v>
      </c>
      <c r="P155" s="36">
        <v>0</v>
      </c>
      <c r="Q155" s="37">
        <v>0</v>
      </c>
      <c r="R155" s="37">
        <v>25</v>
      </c>
      <c r="S155" s="37"/>
      <c r="T155" s="30">
        <v>0</v>
      </c>
      <c r="U155" s="46">
        <f t="shared" si="18"/>
        <v>0</v>
      </c>
      <c r="V155" s="46">
        <f t="shared" si="19"/>
        <v>25</v>
      </c>
      <c r="W155" s="37">
        <v>0</v>
      </c>
      <c r="X155" s="38" t="s">
        <v>393</v>
      </c>
      <c r="Y155" s="32" t="e">
        <f t="shared" si="20"/>
        <v>#VALUE!</v>
      </c>
    </row>
    <row r="156" spans="1:25" ht="23.25">
      <c r="A156" s="19">
        <v>153</v>
      </c>
      <c r="B156" s="33">
        <v>163095</v>
      </c>
      <c r="C156" s="33">
        <v>1222190284</v>
      </c>
      <c r="D156" s="34" t="s">
        <v>951</v>
      </c>
      <c r="E156" s="35" t="s">
        <v>952</v>
      </c>
      <c r="F156" s="34" t="s">
        <v>296</v>
      </c>
      <c r="G156" s="34" t="s">
        <v>23</v>
      </c>
      <c r="H156" s="33" t="s">
        <v>953</v>
      </c>
      <c r="I156" s="33" t="s">
        <v>378</v>
      </c>
      <c r="J156" s="42">
        <f t="shared" si="14"/>
        <v>67.758620689655174</v>
      </c>
      <c r="K156" s="44">
        <f t="shared" si="15"/>
        <v>6.7758620689655178</v>
      </c>
      <c r="L156" s="33" t="s">
        <v>386</v>
      </c>
      <c r="M156" s="33" t="s">
        <v>386</v>
      </c>
      <c r="N156" s="42" t="e">
        <f t="shared" si="16"/>
        <v>#VALUE!</v>
      </c>
      <c r="O156" s="42" t="e">
        <f t="shared" si="17"/>
        <v>#VALUE!</v>
      </c>
      <c r="P156" s="36">
        <v>0</v>
      </c>
      <c r="Q156" s="37">
        <v>35</v>
      </c>
      <c r="R156" s="37">
        <v>0</v>
      </c>
      <c r="S156" s="37"/>
      <c r="T156" s="30">
        <v>0</v>
      </c>
      <c r="U156" s="46">
        <f t="shared" si="18"/>
        <v>0</v>
      </c>
      <c r="V156" s="46">
        <f t="shared" si="19"/>
        <v>35</v>
      </c>
      <c r="W156" s="37">
        <v>0</v>
      </c>
      <c r="X156" s="38">
        <v>8</v>
      </c>
      <c r="Y156" s="32" t="e">
        <f t="shared" si="20"/>
        <v>#VALUE!</v>
      </c>
    </row>
    <row r="157" spans="1:25" ht="23.25">
      <c r="A157" s="19">
        <v>154</v>
      </c>
      <c r="B157" s="33">
        <v>160357</v>
      </c>
      <c r="C157" s="33">
        <v>1222190285</v>
      </c>
      <c r="D157" s="34" t="s">
        <v>243</v>
      </c>
      <c r="E157" s="35" t="s">
        <v>244</v>
      </c>
      <c r="F157" s="34" t="s">
        <v>120</v>
      </c>
      <c r="G157" s="34" t="s">
        <v>140</v>
      </c>
      <c r="H157" s="33" t="s">
        <v>954</v>
      </c>
      <c r="I157" s="33" t="s">
        <v>375</v>
      </c>
      <c r="J157" s="42">
        <f t="shared" si="14"/>
        <v>72.857142857142861</v>
      </c>
      <c r="K157" s="44">
        <f t="shared" si="15"/>
        <v>7.2857142857142865</v>
      </c>
      <c r="L157" s="33" t="s">
        <v>515</v>
      </c>
      <c r="M157" s="33" t="s">
        <v>373</v>
      </c>
      <c r="N157" s="42">
        <f t="shared" si="16"/>
        <v>68.222222222222229</v>
      </c>
      <c r="O157" s="42">
        <f t="shared" si="17"/>
        <v>13.644444444444446</v>
      </c>
      <c r="P157" s="36">
        <v>0</v>
      </c>
      <c r="Q157" s="37">
        <v>0</v>
      </c>
      <c r="R157" s="37">
        <v>0</v>
      </c>
      <c r="S157" s="37"/>
      <c r="T157" s="30" t="s">
        <v>160</v>
      </c>
      <c r="U157" s="46">
        <f t="shared" si="18"/>
        <v>21.332000000000001</v>
      </c>
      <c r="V157" s="46">
        <f t="shared" si="19"/>
        <v>21.332000000000001</v>
      </c>
      <c r="W157" s="37">
        <v>0</v>
      </c>
      <c r="X157" s="38" t="s">
        <v>393</v>
      </c>
      <c r="Y157" s="32" t="e">
        <f t="shared" si="20"/>
        <v>#VALUE!</v>
      </c>
    </row>
    <row r="158" spans="1:25" ht="23.25">
      <c r="A158" s="19">
        <v>155</v>
      </c>
      <c r="B158" s="33">
        <v>163640</v>
      </c>
      <c r="C158" s="33">
        <v>1222190286</v>
      </c>
      <c r="D158" s="34" t="s">
        <v>247</v>
      </c>
      <c r="E158" s="35" t="s">
        <v>248</v>
      </c>
      <c r="F158" s="34" t="s">
        <v>249</v>
      </c>
      <c r="G158" s="34" t="s">
        <v>28</v>
      </c>
      <c r="H158" s="33" t="s">
        <v>955</v>
      </c>
      <c r="I158" s="33" t="s">
        <v>378</v>
      </c>
      <c r="J158" s="42">
        <f t="shared" si="14"/>
        <v>73.827586206896555</v>
      </c>
      <c r="K158" s="44">
        <f t="shared" si="15"/>
        <v>7.3827586206896552</v>
      </c>
      <c r="L158" s="33" t="s">
        <v>956</v>
      </c>
      <c r="M158" s="33" t="s">
        <v>373</v>
      </c>
      <c r="N158" s="42">
        <f t="shared" si="16"/>
        <v>76.62222222222222</v>
      </c>
      <c r="O158" s="42">
        <f t="shared" si="17"/>
        <v>15.324444444444444</v>
      </c>
      <c r="P158" s="36">
        <v>0</v>
      </c>
      <c r="Q158" s="37">
        <v>0</v>
      </c>
      <c r="R158" s="37">
        <v>0</v>
      </c>
      <c r="S158" s="37"/>
      <c r="T158" s="30" t="s">
        <v>35</v>
      </c>
      <c r="U158" s="46">
        <f t="shared" si="18"/>
        <v>24.532</v>
      </c>
      <c r="V158" s="46">
        <f t="shared" si="19"/>
        <v>24.532</v>
      </c>
      <c r="W158" s="37">
        <v>0</v>
      </c>
      <c r="X158" s="38">
        <v>4.7142857142857144</v>
      </c>
      <c r="Y158" s="32">
        <f t="shared" si="20"/>
        <v>51.953488779419814</v>
      </c>
    </row>
    <row r="159" spans="1:25" ht="23.25">
      <c r="A159" s="19">
        <v>156</v>
      </c>
      <c r="B159" s="19">
        <v>162673</v>
      </c>
      <c r="C159" s="19">
        <v>1222190288</v>
      </c>
      <c r="D159" s="20" t="s">
        <v>252</v>
      </c>
      <c r="E159" s="27" t="s">
        <v>253</v>
      </c>
      <c r="F159" s="20" t="s">
        <v>254</v>
      </c>
      <c r="G159" s="20" t="s">
        <v>90</v>
      </c>
      <c r="H159" s="19" t="s">
        <v>957</v>
      </c>
      <c r="I159" s="19" t="s">
        <v>958</v>
      </c>
      <c r="J159" s="42">
        <f t="shared" si="14"/>
        <v>70.214285714285708</v>
      </c>
      <c r="K159" s="44">
        <f t="shared" si="15"/>
        <v>7.0214285714285705</v>
      </c>
      <c r="L159" s="19" t="s">
        <v>959</v>
      </c>
      <c r="M159" s="19" t="s">
        <v>405</v>
      </c>
      <c r="N159" s="42">
        <f t="shared" si="16"/>
        <v>55.9375</v>
      </c>
      <c r="O159" s="42">
        <f t="shared" si="17"/>
        <v>11.1875</v>
      </c>
      <c r="P159" s="28">
        <v>30</v>
      </c>
      <c r="Q159" s="29">
        <v>0</v>
      </c>
      <c r="R159" s="29">
        <v>0</v>
      </c>
      <c r="S159" s="29"/>
      <c r="T159" s="30">
        <v>0</v>
      </c>
      <c r="U159" s="46">
        <f t="shared" si="18"/>
        <v>0</v>
      </c>
      <c r="V159" s="46">
        <f t="shared" si="19"/>
        <v>30</v>
      </c>
      <c r="W159" s="29">
        <v>0</v>
      </c>
      <c r="X159" s="31" t="s">
        <v>393</v>
      </c>
      <c r="Y159" s="32" t="e">
        <f t="shared" si="20"/>
        <v>#VALUE!</v>
      </c>
    </row>
    <row r="160" spans="1:25" ht="23.25">
      <c r="A160" s="19">
        <v>157</v>
      </c>
      <c r="B160" s="33">
        <v>161930</v>
      </c>
      <c r="C160" s="33">
        <v>1222190290</v>
      </c>
      <c r="D160" s="34" t="s">
        <v>960</v>
      </c>
      <c r="E160" s="35" t="s">
        <v>961</v>
      </c>
      <c r="F160" s="34" t="s">
        <v>272</v>
      </c>
      <c r="G160" s="34" t="s">
        <v>28</v>
      </c>
      <c r="H160" s="33" t="s">
        <v>962</v>
      </c>
      <c r="I160" s="33" t="s">
        <v>375</v>
      </c>
      <c r="J160" s="42">
        <f t="shared" si="14"/>
        <v>78.571428571428569</v>
      </c>
      <c r="K160" s="44">
        <f t="shared" si="15"/>
        <v>7.8571428571428568</v>
      </c>
      <c r="L160" s="33" t="s">
        <v>963</v>
      </c>
      <c r="M160" s="33" t="s">
        <v>380</v>
      </c>
      <c r="N160" s="42">
        <f t="shared" si="16"/>
        <v>84.4</v>
      </c>
      <c r="O160" s="42">
        <f t="shared" si="17"/>
        <v>16.880000000000003</v>
      </c>
      <c r="P160" s="36">
        <v>0</v>
      </c>
      <c r="Q160" s="37">
        <v>0</v>
      </c>
      <c r="R160" s="37">
        <v>0</v>
      </c>
      <c r="S160" s="37"/>
      <c r="T160" s="30" t="s">
        <v>151</v>
      </c>
      <c r="U160" s="46">
        <f t="shared" si="18"/>
        <v>27.200000000000003</v>
      </c>
      <c r="V160" s="46">
        <f t="shared" si="19"/>
        <v>27.200000000000003</v>
      </c>
      <c r="W160" s="37">
        <v>0</v>
      </c>
      <c r="X160" s="38">
        <v>5.5714285714285712</v>
      </c>
      <c r="Y160" s="32">
        <f t="shared" si="20"/>
        <v>57.508571428571429</v>
      </c>
    </row>
    <row r="161" spans="1:25" ht="34.5">
      <c r="A161" s="19">
        <v>158</v>
      </c>
      <c r="B161" s="33">
        <v>164803</v>
      </c>
      <c r="C161" s="33">
        <v>1222190291</v>
      </c>
      <c r="D161" s="34" t="s">
        <v>964</v>
      </c>
      <c r="E161" s="35" t="s">
        <v>965</v>
      </c>
      <c r="F161" s="34" t="s">
        <v>828</v>
      </c>
      <c r="G161" s="34" t="s">
        <v>52</v>
      </c>
      <c r="H161" s="33" t="s">
        <v>966</v>
      </c>
      <c r="I161" s="33" t="s">
        <v>371</v>
      </c>
      <c r="J161" s="42">
        <f t="shared" si="14"/>
        <v>92.833333333333329</v>
      </c>
      <c r="K161" s="44">
        <f t="shared" si="15"/>
        <v>9.2833333333333332</v>
      </c>
      <c r="L161" s="33">
        <v>79.73</v>
      </c>
      <c r="M161" s="33">
        <v>100</v>
      </c>
      <c r="N161" s="42">
        <f t="shared" si="16"/>
        <v>79.73</v>
      </c>
      <c r="O161" s="42">
        <f t="shared" si="17"/>
        <v>15.946000000000002</v>
      </c>
      <c r="P161" s="36">
        <v>30</v>
      </c>
      <c r="Q161" s="37">
        <v>35</v>
      </c>
      <c r="R161" s="37">
        <v>0</v>
      </c>
      <c r="S161" s="37"/>
      <c r="T161" s="30">
        <v>0</v>
      </c>
      <c r="U161" s="46">
        <f t="shared" si="18"/>
        <v>0</v>
      </c>
      <c r="V161" s="46">
        <f t="shared" si="19"/>
        <v>35</v>
      </c>
      <c r="W161" s="37">
        <v>0</v>
      </c>
      <c r="X161" s="38">
        <v>5.8571428571428568</v>
      </c>
      <c r="Y161" s="32">
        <f t="shared" si="20"/>
        <v>66.086476190476191</v>
      </c>
    </row>
    <row r="162" spans="1:25" ht="23.25">
      <c r="A162" s="19">
        <v>159</v>
      </c>
      <c r="B162" s="33">
        <v>162157</v>
      </c>
      <c r="C162" s="33">
        <v>1222190297</v>
      </c>
      <c r="D162" s="34" t="s">
        <v>968</v>
      </c>
      <c r="E162" s="35" t="s">
        <v>969</v>
      </c>
      <c r="F162" s="34" t="s">
        <v>970</v>
      </c>
      <c r="G162" s="34" t="s">
        <v>52</v>
      </c>
      <c r="H162" s="33" t="s">
        <v>971</v>
      </c>
      <c r="I162" s="33" t="s">
        <v>371</v>
      </c>
      <c r="J162" s="42">
        <f t="shared" si="14"/>
        <v>73.766666666666666</v>
      </c>
      <c r="K162" s="44">
        <f t="shared" si="15"/>
        <v>7.3766666666666669</v>
      </c>
      <c r="L162" s="33" t="s">
        <v>972</v>
      </c>
      <c r="M162" s="33" t="s">
        <v>380</v>
      </c>
      <c r="N162" s="42">
        <f t="shared" si="16"/>
        <v>66.5</v>
      </c>
      <c r="O162" s="42">
        <f t="shared" si="17"/>
        <v>13.3</v>
      </c>
      <c r="P162" s="36">
        <v>30</v>
      </c>
      <c r="Q162" s="37">
        <v>0</v>
      </c>
      <c r="R162" s="37">
        <v>0</v>
      </c>
      <c r="S162" s="37"/>
      <c r="T162" s="30" t="s">
        <v>132</v>
      </c>
      <c r="U162" s="46">
        <f t="shared" si="18"/>
        <v>26.668000000000003</v>
      </c>
      <c r="V162" s="46">
        <f t="shared" si="19"/>
        <v>30</v>
      </c>
      <c r="W162" s="37">
        <v>0</v>
      </c>
      <c r="X162" s="38">
        <v>6.2857142857142856</v>
      </c>
      <c r="Y162" s="32">
        <f t="shared" si="20"/>
        <v>56.962380952380954</v>
      </c>
    </row>
    <row r="163" spans="1:25" ht="34.5">
      <c r="A163" s="19">
        <v>160</v>
      </c>
      <c r="B163" s="33">
        <v>159913</v>
      </c>
      <c r="C163" s="33">
        <v>1222190298</v>
      </c>
      <c r="D163" s="34" t="s">
        <v>260</v>
      </c>
      <c r="E163" s="35" t="s">
        <v>261</v>
      </c>
      <c r="F163" s="34" t="s">
        <v>262</v>
      </c>
      <c r="G163" s="34" t="s">
        <v>90</v>
      </c>
      <c r="H163" s="33" t="s">
        <v>973</v>
      </c>
      <c r="I163" s="33" t="s">
        <v>385</v>
      </c>
      <c r="J163" s="42">
        <f t="shared" si="14"/>
        <v>71.884615384615387</v>
      </c>
      <c r="K163" s="44">
        <f t="shared" si="15"/>
        <v>7.1884615384615387</v>
      </c>
      <c r="L163" s="33" t="s">
        <v>974</v>
      </c>
      <c r="M163" s="33" t="s">
        <v>425</v>
      </c>
      <c r="N163" s="42">
        <f t="shared" si="16"/>
        <v>75.5</v>
      </c>
      <c r="O163" s="42">
        <f t="shared" si="17"/>
        <v>15.1</v>
      </c>
      <c r="P163" s="36">
        <v>30</v>
      </c>
      <c r="Q163" s="37">
        <v>35</v>
      </c>
      <c r="R163" s="37">
        <v>0</v>
      </c>
      <c r="S163" s="37"/>
      <c r="T163" s="30">
        <v>0</v>
      </c>
      <c r="U163" s="46">
        <f t="shared" si="18"/>
        <v>0</v>
      </c>
      <c r="V163" s="46">
        <f t="shared" si="19"/>
        <v>35</v>
      </c>
      <c r="W163" s="37">
        <v>0</v>
      </c>
      <c r="X163" s="38">
        <v>5.7142857142857144</v>
      </c>
      <c r="Y163" s="32">
        <f t="shared" si="20"/>
        <v>63.002747252747255</v>
      </c>
    </row>
    <row r="164" spans="1:25" ht="34.5">
      <c r="A164" s="19">
        <v>161</v>
      </c>
      <c r="B164" s="33">
        <v>160976</v>
      </c>
      <c r="C164" s="33">
        <v>1222190299</v>
      </c>
      <c r="D164" s="34" t="s">
        <v>975</v>
      </c>
      <c r="E164" s="35" t="s">
        <v>976</v>
      </c>
      <c r="F164" s="34" t="s">
        <v>764</v>
      </c>
      <c r="G164" s="34" t="s">
        <v>140</v>
      </c>
      <c r="H164" s="33" t="s">
        <v>883</v>
      </c>
      <c r="I164" s="33" t="s">
        <v>378</v>
      </c>
      <c r="J164" s="42">
        <f t="shared" si="14"/>
        <v>65.793103448275858</v>
      </c>
      <c r="K164" s="44">
        <f t="shared" si="15"/>
        <v>6.5793103448275856</v>
      </c>
      <c r="L164" s="33" t="s">
        <v>977</v>
      </c>
      <c r="M164" s="33" t="s">
        <v>398</v>
      </c>
      <c r="N164" s="42">
        <f t="shared" si="16"/>
        <v>73.041666666666671</v>
      </c>
      <c r="O164" s="42">
        <f t="shared" si="17"/>
        <v>14.608333333333334</v>
      </c>
      <c r="P164" s="36"/>
      <c r="Q164" s="37"/>
      <c r="R164" s="37"/>
      <c r="S164" s="37"/>
      <c r="T164" s="30" t="s">
        <v>82</v>
      </c>
      <c r="U164" s="46">
        <f t="shared" si="18"/>
        <v>24</v>
      </c>
      <c r="V164" s="46">
        <f t="shared" si="19"/>
        <v>24</v>
      </c>
      <c r="W164" s="37"/>
      <c r="X164" s="38">
        <v>5</v>
      </c>
      <c r="Y164" s="32">
        <f t="shared" si="20"/>
        <v>50.187643678160917</v>
      </c>
    </row>
    <row r="165" spans="1:25" ht="23.25">
      <c r="A165" s="19">
        <v>162</v>
      </c>
      <c r="B165" s="33">
        <v>161040</v>
      </c>
      <c r="C165" s="33">
        <v>1222190300</v>
      </c>
      <c r="D165" s="34" t="s">
        <v>264</v>
      </c>
      <c r="E165" s="35" t="s">
        <v>265</v>
      </c>
      <c r="F165" s="34" t="s">
        <v>266</v>
      </c>
      <c r="G165" s="34" t="s">
        <v>52</v>
      </c>
      <c r="H165" s="33" t="s">
        <v>978</v>
      </c>
      <c r="I165" s="33" t="s">
        <v>378</v>
      </c>
      <c r="J165" s="42">
        <f t="shared" si="14"/>
        <v>69.379310344827587</v>
      </c>
      <c r="K165" s="44">
        <f t="shared" si="15"/>
        <v>6.9379310344827587</v>
      </c>
      <c r="L165" s="33" t="s">
        <v>979</v>
      </c>
      <c r="M165" s="33" t="s">
        <v>380</v>
      </c>
      <c r="N165" s="42">
        <f t="shared" si="16"/>
        <v>65.900000000000006</v>
      </c>
      <c r="O165" s="42">
        <f t="shared" si="17"/>
        <v>13.180000000000001</v>
      </c>
      <c r="P165" s="36">
        <v>0</v>
      </c>
      <c r="Q165" s="37">
        <v>0</v>
      </c>
      <c r="R165" s="37">
        <v>0</v>
      </c>
      <c r="S165" s="37"/>
      <c r="T165" s="30" t="s">
        <v>269</v>
      </c>
      <c r="U165" s="46">
        <f t="shared" si="18"/>
        <v>33.6</v>
      </c>
      <c r="V165" s="46">
        <f t="shared" si="19"/>
        <v>33.6</v>
      </c>
      <c r="W165" s="37">
        <v>0</v>
      </c>
      <c r="X165" s="38">
        <v>8.8571428571428577</v>
      </c>
      <c r="Y165" s="32">
        <f t="shared" si="20"/>
        <v>62.575073891625614</v>
      </c>
    </row>
    <row r="166" spans="1:25" ht="34.5">
      <c r="A166" s="19">
        <v>163</v>
      </c>
      <c r="B166" s="33">
        <v>161896</v>
      </c>
      <c r="C166" s="33">
        <v>1222190302</v>
      </c>
      <c r="D166" s="34" t="s">
        <v>980</v>
      </c>
      <c r="E166" s="35" t="s">
        <v>981</v>
      </c>
      <c r="F166" s="34" t="s">
        <v>982</v>
      </c>
      <c r="G166" s="34" t="s">
        <v>23</v>
      </c>
      <c r="H166" s="33" t="s">
        <v>983</v>
      </c>
      <c r="I166" s="33" t="s">
        <v>378</v>
      </c>
      <c r="J166" s="42">
        <f t="shared" si="14"/>
        <v>66.65517241379311</v>
      </c>
      <c r="K166" s="44">
        <f t="shared" si="15"/>
        <v>6.6655172413793107</v>
      </c>
      <c r="L166" s="33" t="s">
        <v>984</v>
      </c>
      <c r="M166" s="33" t="s">
        <v>373</v>
      </c>
      <c r="N166" s="42">
        <f t="shared" si="16"/>
        <v>72.577777777777783</v>
      </c>
      <c r="O166" s="42">
        <f t="shared" si="17"/>
        <v>14.515555555555556</v>
      </c>
      <c r="P166" s="36">
        <v>30</v>
      </c>
      <c r="Q166" s="37">
        <v>35</v>
      </c>
      <c r="R166" s="37">
        <v>0</v>
      </c>
      <c r="S166" s="37"/>
      <c r="T166" s="30" t="s">
        <v>59</v>
      </c>
      <c r="U166" s="46">
        <f t="shared" si="18"/>
        <v>20.8</v>
      </c>
      <c r="V166" s="46">
        <f t="shared" si="19"/>
        <v>35</v>
      </c>
      <c r="W166" s="37">
        <v>0</v>
      </c>
      <c r="X166" s="38">
        <v>7.8571428571428568</v>
      </c>
      <c r="Y166" s="32">
        <f t="shared" si="20"/>
        <v>64.038215654077717</v>
      </c>
    </row>
    <row r="167" spans="1:25" ht="34.5">
      <c r="A167" s="19">
        <v>164</v>
      </c>
      <c r="B167" s="19">
        <v>159374</v>
      </c>
      <c r="C167" s="19">
        <v>1222190303</v>
      </c>
      <c r="D167" s="20" t="s">
        <v>985</v>
      </c>
      <c r="E167" s="27" t="s">
        <v>986</v>
      </c>
      <c r="F167" s="20" t="s">
        <v>987</v>
      </c>
      <c r="G167" s="20" t="s">
        <v>39</v>
      </c>
      <c r="H167" s="19" t="s">
        <v>432</v>
      </c>
      <c r="I167" s="19" t="s">
        <v>680</v>
      </c>
      <c r="J167" s="42">
        <f t="shared" si="14"/>
        <v>74.074074074074076</v>
      </c>
      <c r="K167" s="44">
        <f t="shared" si="15"/>
        <v>7.4074074074074074</v>
      </c>
      <c r="L167" s="19" t="s">
        <v>988</v>
      </c>
      <c r="M167" s="19" t="s">
        <v>432</v>
      </c>
      <c r="N167" s="42">
        <f t="shared" si="16"/>
        <v>68.3</v>
      </c>
      <c r="O167" s="42">
        <f t="shared" si="17"/>
        <v>13.66</v>
      </c>
      <c r="P167" s="28">
        <v>0</v>
      </c>
      <c r="Q167" s="29">
        <v>35</v>
      </c>
      <c r="R167" s="29">
        <v>0</v>
      </c>
      <c r="S167" s="29"/>
      <c r="T167" s="30">
        <v>0</v>
      </c>
      <c r="U167" s="46">
        <f t="shared" si="18"/>
        <v>0</v>
      </c>
      <c r="V167" s="46">
        <f t="shared" si="19"/>
        <v>35</v>
      </c>
      <c r="W167" s="29">
        <v>0</v>
      </c>
      <c r="X167" s="31" t="s">
        <v>393</v>
      </c>
      <c r="Y167" s="32" t="e">
        <f t="shared" si="20"/>
        <v>#VALUE!</v>
      </c>
    </row>
    <row r="168" spans="1:25" ht="34.5">
      <c r="A168" s="19">
        <v>165</v>
      </c>
      <c r="B168" s="33">
        <v>164411</v>
      </c>
      <c r="C168" s="33">
        <v>1222190304</v>
      </c>
      <c r="D168" s="34" t="s">
        <v>989</v>
      </c>
      <c r="E168" s="35" t="s">
        <v>990</v>
      </c>
      <c r="F168" s="34" t="s">
        <v>991</v>
      </c>
      <c r="G168" s="34" t="s">
        <v>52</v>
      </c>
      <c r="H168" s="33" t="s">
        <v>992</v>
      </c>
      <c r="I168" s="33" t="s">
        <v>375</v>
      </c>
      <c r="J168" s="42">
        <f t="shared" si="14"/>
        <v>74.285714285714292</v>
      </c>
      <c r="K168" s="44">
        <f t="shared" si="15"/>
        <v>7.4285714285714288</v>
      </c>
      <c r="L168" s="33" t="s">
        <v>993</v>
      </c>
      <c r="M168" s="33" t="s">
        <v>380</v>
      </c>
      <c r="N168" s="42">
        <f t="shared" si="16"/>
        <v>75.099999999999994</v>
      </c>
      <c r="O168" s="42">
        <f t="shared" si="17"/>
        <v>15.02</v>
      </c>
      <c r="P168" s="28">
        <v>0</v>
      </c>
      <c r="Q168" s="29">
        <v>0</v>
      </c>
      <c r="R168" s="29">
        <v>0</v>
      </c>
      <c r="S168" s="29"/>
      <c r="T168" s="30" t="s">
        <v>188</v>
      </c>
      <c r="U168" s="46">
        <f t="shared" si="18"/>
        <v>26.132000000000001</v>
      </c>
      <c r="V168" s="46">
        <f t="shared" si="19"/>
        <v>26.132000000000001</v>
      </c>
      <c r="W168" s="29">
        <v>0</v>
      </c>
      <c r="X168" s="31">
        <v>5.5714285714285712</v>
      </c>
      <c r="Y168" s="32">
        <f t="shared" si="20"/>
        <v>54.152000000000001</v>
      </c>
    </row>
    <row r="169" spans="1:25" ht="23.25">
      <c r="A169" s="19">
        <v>166</v>
      </c>
      <c r="B169" s="33">
        <v>162450</v>
      </c>
      <c r="C169" s="33">
        <v>1222190305</v>
      </c>
      <c r="D169" s="34" t="s">
        <v>270</v>
      </c>
      <c r="E169" s="35" t="s">
        <v>271</v>
      </c>
      <c r="F169" s="34" t="s">
        <v>272</v>
      </c>
      <c r="G169" s="34" t="s">
        <v>52</v>
      </c>
      <c r="H169" s="33" t="s">
        <v>994</v>
      </c>
      <c r="I169" s="33" t="s">
        <v>378</v>
      </c>
      <c r="J169" s="42">
        <f t="shared" si="14"/>
        <v>75.551724137931032</v>
      </c>
      <c r="K169" s="44">
        <f t="shared" si="15"/>
        <v>7.5551724137931036</v>
      </c>
      <c r="L169" s="33" t="s">
        <v>995</v>
      </c>
      <c r="M169" s="33" t="s">
        <v>380</v>
      </c>
      <c r="N169" s="42">
        <f t="shared" si="16"/>
        <v>67.349999999999994</v>
      </c>
      <c r="O169" s="42">
        <f t="shared" si="17"/>
        <v>13.469999999999999</v>
      </c>
      <c r="P169" s="36">
        <v>30</v>
      </c>
      <c r="Q169" s="37">
        <v>0</v>
      </c>
      <c r="R169" s="37">
        <v>0</v>
      </c>
      <c r="S169" s="37"/>
      <c r="T169" s="30">
        <v>0</v>
      </c>
      <c r="U169" s="46">
        <f t="shared" si="18"/>
        <v>0</v>
      </c>
      <c r="V169" s="46">
        <f t="shared" si="19"/>
        <v>30</v>
      </c>
      <c r="W169" s="37">
        <v>0</v>
      </c>
      <c r="X169" s="38" t="s">
        <v>393</v>
      </c>
      <c r="Y169" s="32" t="e">
        <f t="shared" si="20"/>
        <v>#VALUE!</v>
      </c>
    </row>
    <row r="170" spans="1:25" ht="23.25">
      <c r="A170" s="19">
        <v>167</v>
      </c>
      <c r="B170" s="19">
        <v>160276</v>
      </c>
      <c r="C170" s="19">
        <v>1222190307</v>
      </c>
      <c r="D170" s="20" t="s">
        <v>275</v>
      </c>
      <c r="E170" s="27" t="s">
        <v>276</v>
      </c>
      <c r="F170" s="20" t="s">
        <v>277</v>
      </c>
      <c r="G170" s="20" t="s">
        <v>52</v>
      </c>
      <c r="H170" s="19" t="s">
        <v>911</v>
      </c>
      <c r="I170" s="19" t="s">
        <v>398</v>
      </c>
      <c r="J170" s="42">
        <f t="shared" si="14"/>
        <v>61.458333333333336</v>
      </c>
      <c r="K170" s="44">
        <f t="shared" si="15"/>
        <v>6.1458333333333339</v>
      </c>
      <c r="L170" s="19" t="s">
        <v>996</v>
      </c>
      <c r="M170" s="19" t="s">
        <v>735</v>
      </c>
      <c r="N170" s="42">
        <f t="shared" si="16"/>
        <v>71.787234042553195</v>
      </c>
      <c r="O170" s="42">
        <f t="shared" si="17"/>
        <v>14.357446808510639</v>
      </c>
      <c r="P170" s="28">
        <v>0</v>
      </c>
      <c r="Q170" s="29">
        <v>0</v>
      </c>
      <c r="R170" s="29">
        <v>0</v>
      </c>
      <c r="S170" s="29">
        <v>6</v>
      </c>
      <c r="T170" s="30" t="s">
        <v>82</v>
      </c>
      <c r="U170" s="46">
        <f t="shared" si="18"/>
        <v>24</v>
      </c>
      <c r="V170" s="46">
        <f t="shared" si="19"/>
        <v>24</v>
      </c>
      <c r="W170" s="29">
        <v>0</v>
      </c>
      <c r="X170" s="31">
        <v>5.1428571428571432</v>
      </c>
      <c r="Y170" s="32">
        <f t="shared" si="20"/>
        <v>49.646137284701119</v>
      </c>
    </row>
    <row r="171" spans="1:25" ht="23.25">
      <c r="A171" s="19">
        <v>168</v>
      </c>
      <c r="B171" s="19">
        <v>161575</v>
      </c>
      <c r="C171" s="19">
        <v>1222190308</v>
      </c>
      <c r="D171" s="20" t="s">
        <v>997</v>
      </c>
      <c r="E171" s="27" t="s">
        <v>998</v>
      </c>
      <c r="F171" s="20" t="s">
        <v>700</v>
      </c>
      <c r="G171" s="20" t="s">
        <v>23</v>
      </c>
      <c r="H171" s="19" t="s">
        <v>577</v>
      </c>
      <c r="I171" s="19" t="s">
        <v>377</v>
      </c>
      <c r="J171" s="42">
        <f t="shared" si="14"/>
        <v>64.068965517241381</v>
      </c>
      <c r="K171" s="44">
        <f t="shared" si="15"/>
        <v>6.4068965517241381</v>
      </c>
      <c r="L171" s="19" t="s">
        <v>958</v>
      </c>
      <c r="M171" s="19" t="s">
        <v>380</v>
      </c>
      <c r="N171" s="42">
        <f t="shared" si="16"/>
        <v>70</v>
      </c>
      <c r="O171" s="42">
        <f t="shared" si="17"/>
        <v>14</v>
      </c>
      <c r="P171" s="28">
        <v>0</v>
      </c>
      <c r="Q171" s="29">
        <v>0</v>
      </c>
      <c r="R171" s="29">
        <v>0</v>
      </c>
      <c r="S171" s="29"/>
      <c r="T171" s="30" t="s">
        <v>312</v>
      </c>
      <c r="U171" s="46">
        <f t="shared" si="18"/>
        <v>18.132000000000001</v>
      </c>
      <c r="V171" s="46">
        <f t="shared" si="19"/>
        <v>18.132000000000001</v>
      </c>
      <c r="W171" s="29">
        <v>0</v>
      </c>
      <c r="X171" s="31" t="s">
        <v>393</v>
      </c>
      <c r="Y171" s="32" t="e">
        <f t="shared" si="20"/>
        <v>#VALUE!</v>
      </c>
    </row>
    <row r="172" spans="1:25" ht="23.25">
      <c r="A172" s="19">
        <v>169</v>
      </c>
      <c r="B172" s="33">
        <v>162649</v>
      </c>
      <c r="C172" s="33">
        <v>1222190309</v>
      </c>
      <c r="D172" s="34" t="s">
        <v>999</v>
      </c>
      <c r="E172" s="35" t="s">
        <v>1000</v>
      </c>
      <c r="F172" s="34" t="s">
        <v>655</v>
      </c>
      <c r="G172" s="34" t="s">
        <v>52</v>
      </c>
      <c r="H172" s="33" t="s">
        <v>1001</v>
      </c>
      <c r="I172" s="33" t="s">
        <v>378</v>
      </c>
      <c r="J172" s="42">
        <f t="shared" si="14"/>
        <v>70.448275862068968</v>
      </c>
      <c r="K172" s="44">
        <f t="shared" si="15"/>
        <v>7.044827586206897</v>
      </c>
      <c r="L172" s="33" t="s">
        <v>1002</v>
      </c>
      <c r="M172" s="33" t="s">
        <v>380</v>
      </c>
      <c r="N172" s="42">
        <f t="shared" si="16"/>
        <v>64.099999999999994</v>
      </c>
      <c r="O172" s="42">
        <f t="shared" si="17"/>
        <v>12.819999999999999</v>
      </c>
      <c r="P172" s="36">
        <v>0</v>
      </c>
      <c r="Q172" s="37">
        <v>35</v>
      </c>
      <c r="R172" s="37">
        <v>0</v>
      </c>
      <c r="S172" s="37"/>
      <c r="T172" s="30">
        <v>0</v>
      </c>
      <c r="U172" s="46">
        <f t="shared" si="18"/>
        <v>0</v>
      </c>
      <c r="V172" s="46">
        <f t="shared" si="19"/>
        <v>35</v>
      </c>
      <c r="W172" s="37">
        <v>0</v>
      </c>
      <c r="X172" s="38" t="s">
        <v>393</v>
      </c>
      <c r="Y172" s="32" t="e">
        <f t="shared" si="20"/>
        <v>#VALUE!</v>
      </c>
    </row>
    <row r="173" spans="1:25" ht="34.5">
      <c r="A173" s="19">
        <v>170</v>
      </c>
      <c r="B173" s="33">
        <v>175234</v>
      </c>
      <c r="C173" s="33">
        <v>1222190311</v>
      </c>
      <c r="D173" s="34" t="s">
        <v>1003</v>
      </c>
      <c r="E173" s="35" t="s">
        <v>1004</v>
      </c>
      <c r="F173" s="34" t="s">
        <v>1005</v>
      </c>
      <c r="G173" s="34" t="s">
        <v>52</v>
      </c>
      <c r="H173" s="33" t="s">
        <v>1006</v>
      </c>
      <c r="I173" s="33" t="s">
        <v>385</v>
      </c>
      <c r="J173" s="42">
        <f t="shared" si="14"/>
        <v>92.615384615384613</v>
      </c>
      <c r="K173" s="44">
        <f t="shared" si="15"/>
        <v>9.2615384615384606</v>
      </c>
      <c r="L173" s="33" t="s">
        <v>1007</v>
      </c>
      <c r="M173" s="33" t="s">
        <v>405</v>
      </c>
      <c r="N173" s="42">
        <f t="shared" si="16"/>
        <v>82.9375</v>
      </c>
      <c r="O173" s="42">
        <f t="shared" si="17"/>
        <v>16.587499999999999</v>
      </c>
      <c r="P173" s="36"/>
      <c r="Q173" s="37"/>
      <c r="R173" s="37"/>
      <c r="S173" s="37"/>
      <c r="T173" s="30" t="s">
        <v>197</v>
      </c>
      <c r="U173" s="46">
        <f t="shared" si="18"/>
        <v>28.8</v>
      </c>
      <c r="V173" s="46">
        <f t="shared" si="19"/>
        <v>28.8</v>
      </c>
      <c r="W173" s="37"/>
      <c r="X173" s="38" t="s">
        <v>393</v>
      </c>
      <c r="Y173" s="32" t="e">
        <f t="shared" si="20"/>
        <v>#VALUE!</v>
      </c>
    </row>
    <row r="174" spans="1:25" ht="23.25">
      <c r="A174" s="19">
        <v>171</v>
      </c>
      <c r="B174" s="19">
        <v>162834</v>
      </c>
      <c r="C174" s="19">
        <v>1222190313</v>
      </c>
      <c r="D174" s="20" t="s">
        <v>1008</v>
      </c>
      <c r="E174" s="27" t="s">
        <v>1009</v>
      </c>
      <c r="F174" s="20" t="s">
        <v>1010</v>
      </c>
      <c r="G174" s="20" t="s">
        <v>140</v>
      </c>
      <c r="H174" s="19" t="s">
        <v>1011</v>
      </c>
      <c r="I174" s="19" t="s">
        <v>425</v>
      </c>
      <c r="J174" s="42">
        <f t="shared" si="14"/>
        <v>57.166666666666664</v>
      </c>
      <c r="K174" s="44">
        <f t="shared" si="15"/>
        <v>5.7166666666666668</v>
      </c>
      <c r="L174" s="19" t="s">
        <v>1012</v>
      </c>
      <c r="M174" s="19" t="s">
        <v>1013</v>
      </c>
      <c r="N174" s="42">
        <f t="shared" si="16"/>
        <v>59.555555555555557</v>
      </c>
      <c r="O174" s="42">
        <f t="shared" si="17"/>
        <v>11.911111111111111</v>
      </c>
      <c r="P174" s="28">
        <v>30</v>
      </c>
      <c r="Q174" s="29">
        <v>0</v>
      </c>
      <c r="R174" s="29">
        <v>0</v>
      </c>
      <c r="S174" s="29"/>
      <c r="T174" s="30">
        <v>0</v>
      </c>
      <c r="U174" s="46">
        <f t="shared" si="18"/>
        <v>0</v>
      </c>
      <c r="V174" s="46">
        <f t="shared" si="19"/>
        <v>30</v>
      </c>
      <c r="W174" s="29">
        <v>0</v>
      </c>
      <c r="X174" s="31" t="s">
        <v>393</v>
      </c>
      <c r="Y174" s="32" t="e">
        <f t="shared" si="20"/>
        <v>#VALUE!</v>
      </c>
    </row>
    <row r="175" spans="1:25" ht="23.25">
      <c r="A175" s="19">
        <v>172</v>
      </c>
      <c r="B175" s="33">
        <v>163270</v>
      </c>
      <c r="C175" s="33">
        <v>1222190314</v>
      </c>
      <c r="D175" s="34" t="s">
        <v>1014</v>
      </c>
      <c r="E175" s="35" t="s">
        <v>1015</v>
      </c>
      <c r="F175" s="34" t="s">
        <v>1016</v>
      </c>
      <c r="G175" s="34" t="s">
        <v>52</v>
      </c>
      <c r="H175" s="33" t="s">
        <v>1017</v>
      </c>
      <c r="I175" s="33" t="s">
        <v>378</v>
      </c>
      <c r="J175" s="42">
        <f t="shared" si="14"/>
        <v>60.068965517241381</v>
      </c>
      <c r="K175" s="44">
        <f t="shared" si="15"/>
        <v>6.0068965517241377</v>
      </c>
      <c r="L175" s="33" t="s">
        <v>1018</v>
      </c>
      <c r="M175" s="33" t="s">
        <v>380</v>
      </c>
      <c r="N175" s="42">
        <f t="shared" si="16"/>
        <v>65.400000000000006</v>
      </c>
      <c r="O175" s="42">
        <f t="shared" si="17"/>
        <v>13.080000000000002</v>
      </c>
      <c r="P175" s="36">
        <v>30</v>
      </c>
      <c r="Q175" s="37">
        <v>35</v>
      </c>
      <c r="R175" s="37">
        <v>0</v>
      </c>
      <c r="S175" s="37"/>
      <c r="T175" s="30">
        <v>0</v>
      </c>
      <c r="U175" s="46">
        <f t="shared" si="18"/>
        <v>0</v>
      </c>
      <c r="V175" s="46">
        <f t="shared" si="19"/>
        <v>35</v>
      </c>
      <c r="W175" s="37">
        <v>0</v>
      </c>
      <c r="X175" s="38">
        <v>8.4285714285714288</v>
      </c>
      <c r="Y175" s="32">
        <f t="shared" si="20"/>
        <v>62.515467980295568</v>
      </c>
    </row>
    <row r="176" spans="1:25" ht="34.5">
      <c r="A176" s="19">
        <v>173</v>
      </c>
      <c r="B176" s="19">
        <v>159367</v>
      </c>
      <c r="C176" s="19">
        <v>1222190318</v>
      </c>
      <c r="D176" s="20" t="s">
        <v>1019</v>
      </c>
      <c r="E176" s="27" t="s">
        <v>1020</v>
      </c>
      <c r="F176" s="20" t="s">
        <v>1021</v>
      </c>
      <c r="G176" s="20" t="s">
        <v>52</v>
      </c>
      <c r="H176" s="19" t="s">
        <v>1022</v>
      </c>
      <c r="I176" s="19" t="s">
        <v>380</v>
      </c>
      <c r="J176" s="42">
        <f t="shared" si="14"/>
        <v>63.85</v>
      </c>
      <c r="K176" s="44">
        <f t="shared" si="15"/>
        <v>6.3849999999999998</v>
      </c>
      <c r="L176" s="19" t="s">
        <v>1023</v>
      </c>
      <c r="M176" s="19" t="s">
        <v>380</v>
      </c>
      <c r="N176" s="42">
        <f t="shared" si="16"/>
        <v>61.4</v>
      </c>
      <c r="O176" s="42">
        <f t="shared" si="17"/>
        <v>12.28</v>
      </c>
      <c r="P176" s="28">
        <v>0</v>
      </c>
      <c r="Q176" s="29">
        <v>0</v>
      </c>
      <c r="R176" s="29">
        <v>0</v>
      </c>
      <c r="S176" s="29"/>
      <c r="T176" s="30" t="s">
        <v>160</v>
      </c>
      <c r="U176" s="46">
        <f t="shared" si="18"/>
        <v>21.332000000000001</v>
      </c>
      <c r="V176" s="46">
        <f t="shared" si="19"/>
        <v>21.332000000000001</v>
      </c>
      <c r="W176" s="29">
        <v>0</v>
      </c>
      <c r="X176" s="38">
        <v>8.4285714285714288</v>
      </c>
      <c r="Y176" s="32">
        <f t="shared" si="20"/>
        <v>48.42557142857143</v>
      </c>
    </row>
    <row r="177" spans="1:25" ht="34.5">
      <c r="A177" s="19">
        <v>174</v>
      </c>
      <c r="B177" s="33">
        <v>160789</v>
      </c>
      <c r="C177" s="33">
        <v>1222190319</v>
      </c>
      <c r="D177" s="34" t="s">
        <v>1024</v>
      </c>
      <c r="E177" s="35" t="s">
        <v>1025</v>
      </c>
      <c r="F177" s="34" t="s">
        <v>1026</v>
      </c>
      <c r="G177" s="34" t="s">
        <v>52</v>
      </c>
      <c r="H177" s="33" t="s">
        <v>1027</v>
      </c>
      <c r="I177" s="33" t="s">
        <v>1028</v>
      </c>
      <c r="J177" s="42">
        <f t="shared" si="14"/>
        <v>65.666666666666671</v>
      </c>
      <c r="K177" s="44">
        <f t="shared" si="15"/>
        <v>6.5666666666666673</v>
      </c>
      <c r="L177" s="33" t="s">
        <v>1029</v>
      </c>
      <c r="M177" s="33" t="s">
        <v>405</v>
      </c>
      <c r="N177" s="42">
        <f t="shared" si="16"/>
        <v>63.875</v>
      </c>
      <c r="O177" s="42">
        <f t="shared" si="17"/>
        <v>12.775</v>
      </c>
      <c r="P177" s="36">
        <v>30</v>
      </c>
      <c r="Q177" s="37">
        <v>35</v>
      </c>
      <c r="R177" s="37">
        <v>25</v>
      </c>
      <c r="S177" s="37">
        <v>20</v>
      </c>
      <c r="T177" s="30">
        <v>0</v>
      </c>
      <c r="U177" s="46">
        <f t="shared" si="18"/>
        <v>0</v>
      </c>
      <c r="V177" s="46">
        <f t="shared" si="19"/>
        <v>35</v>
      </c>
      <c r="W177" s="37">
        <v>10</v>
      </c>
      <c r="X177" s="38" t="s">
        <v>393</v>
      </c>
      <c r="Y177" s="32" t="e">
        <f t="shared" si="20"/>
        <v>#VALUE!</v>
      </c>
    </row>
    <row r="178" spans="1:25" ht="23.25">
      <c r="A178" s="19">
        <v>175</v>
      </c>
      <c r="B178" s="19">
        <v>160591</v>
      </c>
      <c r="C178" s="19">
        <v>1222190320</v>
      </c>
      <c r="D178" s="20" t="s">
        <v>1030</v>
      </c>
      <c r="E178" s="27" t="s">
        <v>1031</v>
      </c>
      <c r="F178" s="20" t="s">
        <v>1032</v>
      </c>
      <c r="G178" s="20" t="s">
        <v>28</v>
      </c>
      <c r="H178" s="19" t="s">
        <v>1033</v>
      </c>
      <c r="I178" s="19" t="s">
        <v>378</v>
      </c>
      <c r="J178" s="42">
        <f t="shared" si="14"/>
        <v>83.448275862068968</v>
      </c>
      <c r="K178" s="44">
        <f t="shared" si="15"/>
        <v>8.3448275862068968</v>
      </c>
      <c r="L178" s="19" t="s">
        <v>1034</v>
      </c>
      <c r="M178" s="19" t="s">
        <v>373</v>
      </c>
      <c r="N178" s="42">
        <f t="shared" si="16"/>
        <v>81.599999999999994</v>
      </c>
      <c r="O178" s="42">
        <f t="shared" si="17"/>
        <v>16.32</v>
      </c>
      <c r="P178" s="28">
        <v>0</v>
      </c>
      <c r="Q178" s="29">
        <v>35</v>
      </c>
      <c r="R178" s="29">
        <v>0</v>
      </c>
      <c r="S178" s="29"/>
      <c r="T178" s="30">
        <v>0</v>
      </c>
      <c r="U178" s="46">
        <f t="shared" si="18"/>
        <v>0</v>
      </c>
      <c r="V178" s="46">
        <f t="shared" si="19"/>
        <v>35</v>
      </c>
      <c r="W178" s="29">
        <v>0</v>
      </c>
      <c r="X178" s="38">
        <v>5</v>
      </c>
      <c r="Y178" s="32">
        <f t="shared" si="20"/>
        <v>64.664827586206897</v>
      </c>
    </row>
    <row r="179" spans="1:25" ht="23.25">
      <c r="A179" s="19">
        <v>176</v>
      </c>
      <c r="B179" s="33">
        <v>164434</v>
      </c>
      <c r="C179" s="33">
        <v>1222190323</v>
      </c>
      <c r="D179" s="34" t="s">
        <v>1035</v>
      </c>
      <c r="E179" s="35" t="s">
        <v>1036</v>
      </c>
      <c r="F179" s="34" t="s">
        <v>1037</v>
      </c>
      <c r="G179" s="34" t="s">
        <v>52</v>
      </c>
      <c r="H179" s="33" t="s">
        <v>386</v>
      </c>
      <c r="I179" s="33" t="s">
        <v>386</v>
      </c>
      <c r="J179" s="42" t="e">
        <f t="shared" si="14"/>
        <v>#VALUE!</v>
      </c>
      <c r="K179" s="44" t="e">
        <f t="shared" si="15"/>
        <v>#VALUE!</v>
      </c>
      <c r="L179" s="33" t="s">
        <v>386</v>
      </c>
      <c r="M179" s="33" t="s">
        <v>386</v>
      </c>
      <c r="N179" s="42" t="e">
        <f t="shared" si="16"/>
        <v>#VALUE!</v>
      </c>
      <c r="O179" s="42" t="e">
        <f t="shared" si="17"/>
        <v>#VALUE!</v>
      </c>
      <c r="P179" s="36">
        <v>30</v>
      </c>
      <c r="Q179" s="37">
        <v>0</v>
      </c>
      <c r="R179" s="37">
        <v>0</v>
      </c>
      <c r="S179" s="37"/>
      <c r="T179" s="30">
        <v>0</v>
      </c>
      <c r="U179" s="46">
        <f t="shared" si="18"/>
        <v>0</v>
      </c>
      <c r="V179" s="46">
        <f t="shared" si="19"/>
        <v>30</v>
      </c>
      <c r="W179" s="37">
        <v>0</v>
      </c>
      <c r="X179" s="38" t="s">
        <v>393</v>
      </c>
      <c r="Y179" s="32" t="e">
        <f t="shared" si="20"/>
        <v>#VALUE!</v>
      </c>
    </row>
    <row r="180" spans="1:25" ht="34.5">
      <c r="A180" s="19">
        <v>177</v>
      </c>
      <c r="B180" s="19">
        <v>161935</v>
      </c>
      <c r="C180" s="19">
        <v>1222190324</v>
      </c>
      <c r="D180" s="20" t="s">
        <v>1038</v>
      </c>
      <c r="E180" s="27" t="s">
        <v>1039</v>
      </c>
      <c r="F180" s="20" t="s">
        <v>1040</v>
      </c>
      <c r="G180" s="20" t="s">
        <v>90</v>
      </c>
      <c r="H180" s="19" t="s">
        <v>1041</v>
      </c>
      <c r="I180" s="19" t="s">
        <v>425</v>
      </c>
      <c r="J180" s="42">
        <f t="shared" si="14"/>
        <v>72.25</v>
      </c>
      <c r="K180" s="44">
        <f t="shared" si="15"/>
        <v>7.2249999999999996</v>
      </c>
      <c r="L180" s="19" t="s">
        <v>1042</v>
      </c>
      <c r="M180" s="19" t="s">
        <v>380</v>
      </c>
      <c r="N180" s="42">
        <f t="shared" si="16"/>
        <v>64.95</v>
      </c>
      <c r="O180" s="42">
        <f t="shared" si="17"/>
        <v>12.99</v>
      </c>
      <c r="P180" s="36">
        <v>30</v>
      </c>
      <c r="Q180" s="29">
        <v>0</v>
      </c>
      <c r="R180" s="29">
        <v>5</v>
      </c>
      <c r="S180" s="29"/>
      <c r="T180" s="30">
        <v>0</v>
      </c>
      <c r="U180" s="46">
        <f t="shared" si="18"/>
        <v>0</v>
      </c>
      <c r="V180" s="46">
        <f t="shared" si="19"/>
        <v>30</v>
      </c>
      <c r="W180" s="29">
        <v>0</v>
      </c>
      <c r="X180" s="38" t="s">
        <v>393</v>
      </c>
      <c r="Y180" s="32" t="e">
        <f t="shared" si="20"/>
        <v>#VALUE!</v>
      </c>
    </row>
    <row r="181" spans="1:25" ht="23.25">
      <c r="A181" s="19">
        <v>178</v>
      </c>
      <c r="B181" s="33">
        <v>164254</v>
      </c>
      <c r="C181" s="33">
        <v>1222190325</v>
      </c>
      <c r="D181" s="34" t="s">
        <v>1043</v>
      </c>
      <c r="E181" s="35" t="s">
        <v>1044</v>
      </c>
      <c r="F181" s="34" t="s">
        <v>1045</v>
      </c>
      <c r="G181" s="34" t="s">
        <v>52</v>
      </c>
      <c r="H181" s="33" t="s">
        <v>1046</v>
      </c>
      <c r="I181" s="33" t="s">
        <v>375</v>
      </c>
      <c r="J181" s="42">
        <f t="shared" si="14"/>
        <v>72.698412698412696</v>
      </c>
      <c r="K181" s="44">
        <f t="shared" si="15"/>
        <v>7.2698412698412698</v>
      </c>
      <c r="L181" s="33" t="s">
        <v>623</v>
      </c>
      <c r="M181" s="33" t="s">
        <v>380</v>
      </c>
      <c r="N181" s="42">
        <f t="shared" si="16"/>
        <v>69.400000000000006</v>
      </c>
      <c r="O181" s="42">
        <f t="shared" si="17"/>
        <v>13.88</v>
      </c>
      <c r="P181" s="36">
        <v>30</v>
      </c>
      <c r="Q181" s="37">
        <v>35</v>
      </c>
      <c r="R181" s="37">
        <v>25</v>
      </c>
      <c r="S181" s="37">
        <v>20</v>
      </c>
      <c r="T181" s="30" t="s">
        <v>169</v>
      </c>
      <c r="U181" s="46">
        <f t="shared" si="18"/>
        <v>22.932000000000002</v>
      </c>
      <c r="V181" s="46">
        <f t="shared" si="19"/>
        <v>35</v>
      </c>
      <c r="W181" s="37">
        <v>10</v>
      </c>
      <c r="X181" s="38">
        <v>8.5714285714285712</v>
      </c>
      <c r="Y181" s="32">
        <f t="shared" si="20"/>
        <v>74.72126984126983</v>
      </c>
    </row>
    <row r="182" spans="1:25" ht="23.25">
      <c r="A182" s="19">
        <v>179</v>
      </c>
      <c r="B182" s="19">
        <v>163754</v>
      </c>
      <c r="C182" s="19">
        <v>1222190327</v>
      </c>
      <c r="D182" s="20" t="s">
        <v>1047</v>
      </c>
      <c r="E182" s="27" t="s">
        <v>1048</v>
      </c>
      <c r="F182" s="20" t="s">
        <v>1049</v>
      </c>
      <c r="G182" s="20" t="s">
        <v>52</v>
      </c>
      <c r="H182" s="19" t="s">
        <v>1050</v>
      </c>
      <c r="I182" s="19" t="s">
        <v>378</v>
      </c>
      <c r="J182" s="42">
        <f t="shared" si="14"/>
        <v>76.551724137931032</v>
      </c>
      <c r="K182" s="44">
        <f t="shared" si="15"/>
        <v>7.6551724137931032</v>
      </c>
      <c r="L182" s="19" t="s">
        <v>1051</v>
      </c>
      <c r="M182" s="19" t="s">
        <v>793</v>
      </c>
      <c r="N182" s="42">
        <f t="shared" si="16"/>
        <v>82.5625</v>
      </c>
      <c r="O182" s="42">
        <f t="shared" si="17"/>
        <v>16.512499999999999</v>
      </c>
      <c r="P182" s="28">
        <v>30</v>
      </c>
      <c r="Q182" s="29">
        <v>35</v>
      </c>
      <c r="R182" s="29">
        <v>0</v>
      </c>
      <c r="S182" s="29"/>
      <c r="T182" s="30">
        <v>0</v>
      </c>
      <c r="U182" s="46">
        <f t="shared" si="18"/>
        <v>0</v>
      </c>
      <c r="V182" s="46">
        <f t="shared" si="19"/>
        <v>35</v>
      </c>
      <c r="W182" s="29">
        <v>0</v>
      </c>
      <c r="X182" s="31">
        <v>6.2857142857142856</v>
      </c>
      <c r="Y182" s="32">
        <f t="shared" si="20"/>
        <v>65.453386699507377</v>
      </c>
    </row>
    <row r="183" spans="1:25" ht="23.25">
      <c r="A183" s="19">
        <v>180</v>
      </c>
      <c r="B183" s="19">
        <v>162201</v>
      </c>
      <c r="C183" s="19">
        <v>1222190328</v>
      </c>
      <c r="D183" s="20" t="s">
        <v>1052</v>
      </c>
      <c r="E183" s="27" t="s">
        <v>1053</v>
      </c>
      <c r="F183" s="20" t="s">
        <v>1054</v>
      </c>
      <c r="G183" s="20" t="s">
        <v>28</v>
      </c>
      <c r="H183" s="19" t="s">
        <v>1055</v>
      </c>
      <c r="I183" s="19" t="s">
        <v>375</v>
      </c>
      <c r="J183" s="42">
        <f t="shared" si="14"/>
        <v>68.412698412698418</v>
      </c>
      <c r="K183" s="44">
        <f t="shared" si="15"/>
        <v>6.8412698412698418</v>
      </c>
      <c r="L183" s="19" t="s">
        <v>1056</v>
      </c>
      <c r="M183" s="19" t="s">
        <v>486</v>
      </c>
      <c r="N183" s="42">
        <f t="shared" si="16"/>
        <v>73.018867924528308</v>
      </c>
      <c r="O183" s="42">
        <f t="shared" si="17"/>
        <v>14.603773584905662</v>
      </c>
      <c r="P183" s="28">
        <v>0</v>
      </c>
      <c r="Q183" s="29">
        <v>0</v>
      </c>
      <c r="R183" s="29">
        <v>0</v>
      </c>
      <c r="S183" s="29"/>
      <c r="T183" s="30" t="s">
        <v>169</v>
      </c>
      <c r="U183" s="46">
        <f t="shared" si="18"/>
        <v>22.932000000000002</v>
      </c>
      <c r="V183" s="46">
        <f t="shared" si="19"/>
        <v>22.932000000000002</v>
      </c>
      <c r="W183" s="29">
        <v>0</v>
      </c>
      <c r="X183" s="31" t="s">
        <v>393</v>
      </c>
      <c r="Y183" s="32" t="e">
        <f t="shared" si="20"/>
        <v>#VALUE!</v>
      </c>
    </row>
    <row r="184" spans="1:25" ht="34.5">
      <c r="A184" s="19">
        <v>181</v>
      </c>
      <c r="B184" s="33">
        <v>160230</v>
      </c>
      <c r="C184" s="33">
        <v>1222190329</v>
      </c>
      <c r="D184" s="34" t="s">
        <v>280</v>
      </c>
      <c r="E184" s="35" t="s">
        <v>281</v>
      </c>
      <c r="F184" s="34" t="s">
        <v>282</v>
      </c>
      <c r="G184" s="34" t="s">
        <v>140</v>
      </c>
      <c r="H184" s="33" t="s">
        <v>1057</v>
      </c>
      <c r="I184" s="33" t="s">
        <v>385</v>
      </c>
      <c r="J184" s="42">
        <f t="shared" si="14"/>
        <v>77.730769230769226</v>
      </c>
      <c r="K184" s="44">
        <f t="shared" si="15"/>
        <v>7.773076923076923</v>
      </c>
      <c r="L184" s="33" t="s">
        <v>1058</v>
      </c>
      <c r="M184" s="33" t="s">
        <v>398</v>
      </c>
      <c r="N184" s="42">
        <f t="shared" si="16"/>
        <v>72.666666666666671</v>
      </c>
      <c r="O184" s="42">
        <f t="shared" si="17"/>
        <v>14.533333333333335</v>
      </c>
      <c r="P184" s="36">
        <v>0</v>
      </c>
      <c r="Q184" s="37">
        <v>35</v>
      </c>
      <c r="R184" s="37">
        <v>0</v>
      </c>
      <c r="S184" s="37"/>
      <c r="T184" s="30">
        <v>0</v>
      </c>
      <c r="U184" s="46">
        <f t="shared" si="18"/>
        <v>0</v>
      </c>
      <c r="V184" s="46">
        <f t="shared" si="19"/>
        <v>35</v>
      </c>
      <c r="W184" s="37">
        <v>0</v>
      </c>
      <c r="X184" s="38">
        <v>7.1428571428571432</v>
      </c>
      <c r="Y184" s="32">
        <f t="shared" si="20"/>
        <v>64.449267399267413</v>
      </c>
    </row>
    <row r="185" spans="1:25" ht="23.25">
      <c r="A185" s="19">
        <v>182</v>
      </c>
      <c r="B185" s="33">
        <v>163353</v>
      </c>
      <c r="C185" s="33">
        <v>1222190330</v>
      </c>
      <c r="D185" s="34" t="s">
        <v>285</v>
      </c>
      <c r="E185" s="35" t="s">
        <v>286</v>
      </c>
      <c r="F185" s="34" t="s">
        <v>287</v>
      </c>
      <c r="G185" s="34" t="s">
        <v>28</v>
      </c>
      <c r="H185" s="33" t="s">
        <v>1059</v>
      </c>
      <c r="I185" s="33" t="s">
        <v>378</v>
      </c>
      <c r="J185" s="42">
        <f t="shared" si="14"/>
        <v>67.551724137931032</v>
      </c>
      <c r="K185" s="44">
        <f t="shared" si="15"/>
        <v>6.7551724137931028</v>
      </c>
      <c r="L185" s="33" t="s">
        <v>1060</v>
      </c>
      <c r="M185" s="33" t="s">
        <v>380</v>
      </c>
      <c r="N185" s="42">
        <f t="shared" si="16"/>
        <v>72.650000000000006</v>
      </c>
      <c r="O185" s="42">
        <f t="shared" si="17"/>
        <v>14.530000000000001</v>
      </c>
      <c r="P185" s="36">
        <v>0</v>
      </c>
      <c r="Q185" s="37">
        <v>0</v>
      </c>
      <c r="R185" s="37">
        <v>0</v>
      </c>
      <c r="S185" s="37"/>
      <c r="T185" s="30" t="s">
        <v>82</v>
      </c>
      <c r="U185" s="46">
        <f t="shared" si="18"/>
        <v>24</v>
      </c>
      <c r="V185" s="46">
        <f t="shared" si="19"/>
        <v>24</v>
      </c>
      <c r="W185" s="37">
        <v>0</v>
      </c>
      <c r="X185" s="38">
        <v>4.4285714285714288</v>
      </c>
      <c r="Y185" s="32">
        <f t="shared" si="20"/>
        <v>49.713743842364536</v>
      </c>
    </row>
    <row r="186" spans="1:25" ht="23.25">
      <c r="A186" s="19">
        <v>183</v>
      </c>
      <c r="B186" s="33">
        <v>162490</v>
      </c>
      <c r="C186" s="33">
        <v>1222190331</v>
      </c>
      <c r="D186" s="34" t="s">
        <v>285</v>
      </c>
      <c r="E186" s="35" t="s">
        <v>290</v>
      </c>
      <c r="F186" s="34" t="s">
        <v>291</v>
      </c>
      <c r="G186" s="34" t="s">
        <v>28</v>
      </c>
      <c r="H186" s="33" t="s">
        <v>1061</v>
      </c>
      <c r="I186" s="33" t="s">
        <v>378</v>
      </c>
      <c r="J186" s="42">
        <f t="shared" si="14"/>
        <v>73.65517241379311</v>
      </c>
      <c r="K186" s="44">
        <f t="shared" si="15"/>
        <v>7.3655172413793109</v>
      </c>
      <c r="L186" s="33" t="s">
        <v>1062</v>
      </c>
      <c r="M186" s="33" t="s">
        <v>565</v>
      </c>
      <c r="N186" s="42">
        <f t="shared" si="16"/>
        <v>78.214285714285708</v>
      </c>
      <c r="O186" s="42">
        <f t="shared" si="17"/>
        <v>15.642857142857142</v>
      </c>
      <c r="P186" s="28">
        <v>30</v>
      </c>
      <c r="Q186" s="29">
        <v>0</v>
      </c>
      <c r="R186" s="29">
        <v>0</v>
      </c>
      <c r="S186" s="29"/>
      <c r="T186" s="30" t="s">
        <v>31</v>
      </c>
      <c r="U186" s="46">
        <f t="shared" si="18"/>
        <v>25.6</v>
      </c>
      <c r="V186" s="46">
        <f t="shared" si="19"/>
        <v>30</v>
      </c>
      <c r="W186" s="29">
        <v>0</v>
      </c>
      <c r="X186" s="31" t="s">
        <v>393</v>
      </c>
      <c r="Y186" s="32" t="e">
        <f t="shared" si="20"/>
        <v>#VALUE!</v>
      </c>
    </row>
    <row r="187" spans="1:25" ht="57">
      <c r="A187" s="19">
        <v>184</v>
      </c>
      <c r="B187" s="33">
        <v>175292</v>
      </c>
      <c r="C187" s="33">
        <v>1222190333</v>
      </c>
      <c r="D187" s="34" t="s">
        <v>1063</v>
      </c>
      <c r="E187" s="35" t="s">
        <v>1064</v>
      </c>
      <c r="F187" s="34" t="s">
        <v>1065</v>
      </c>
      <c r="G187" s="34" t="s">
        <v>39</v>
      </c>
      <c r="H187" s="33" t="s">
        <v>1066</v>
      </c>
      <c r="I187" s="33" t="s">
        <v>1013</v>
      </c>
      <c r="J187" s="42">
        <f t="shared" si="14"/>
        <v>55.277777777777779</v>
      </c>
      <c r="K187" s="44">
        <f t="shared" si="15"/>
        <v>5.5277777777777777</v>
      </c>
      <c r="L187" s="33" t="s">
        <v>1067</v>
      </c>
      <c r="M187" s="33" t="s">
        <v>380</v>
      </c>
      <c r="N187" s="42">
        <f t="shared" si="16"/>
        <v>58.45</v>
      </c>
      <c r="O187" s="42">
        <f t="shared" si="17"/>
        <v>11.690000000000001</v>
      </c>
      <c r="P187" s="36">
        <v>0</v>
      </c>
      <c r="Q187" s="37">
        <v>35</v>
      </c>
      <c r="R187" s="37">
        <v>0</v>
      </c>
      <c r="S187" s="37"/>
      <c r="T187" s="30">
        <v>0</v>
      </c>
      <c r="U187" s="46">
        <f t="shared" si="18"/>
        <v>0</v>
      </c>
      <c r="V187" s="46">
        <f t="shared" si="19"/>
        <v>35</v>
      </c>
      <c r="W187" s="37">
        <v>0</v>
      </c>
      <c r="X187" s="38" t="s">
        <v>393</v>
      </c>
      <c r="Y187" s="32" t="e">
        <f t="shared" si="20"/>
        <v>#VALUE!</v>
      </c>
    </row>
    <row r="188" spans="1:25" ht="34.5">
      <c r="A188" s="19">
        <v>185</v>
      </c>
      <c r="B188" s="19">
        <v>160606</v>
      </c>
      <c r="C188" s="19">
        <v>1222190334</v>
      </c>
      <c r="D188" s="20" t="s">
        <v>1068</v>
      </c>
      <c r="E188" s="27" t="s">
        <v>1069</v>
      </c>
      <c r="F188" s="20" t="s">
        <v>1070</v>
      </c>
      <c r="G188" s="20" t="s">
        <v>90</v>
      </c>
      <c r="H188" s="19" t="s">
        <v>1071</v>
      </c>
      <c r="I188" s="19" t="s">
        <v>378</v>
      </c>
      <c r="J188" s="42">
        <f t="shared" si="14"/>
        <v>72.517241379310349</v>
      </c>
      <c r="K188" s="44">
        <f t="shared" si="15"/>
        <v>7.2517241379310349</v>
      </c>
      <c r="L188" s="19" t="s">
        <v>834</v>
      </c>
      <c r="M188" s="19" t="s">
        <v>380</v>
      </c>
      <c r="N188" s="42">
        <f t="shared" si="16"/>
        <v>69.599999999999994</v>
      </c>
      <c r="O188" s="42">
        <f t="shared" si="17"/>
        <v>13.919999999999998</v>
      </c>
      <c r="P188" s="28">
        <v>30</v>
      </c>
      <c r="Q188" s="29">
        <v>35</v>
      </c>
      <c r="R188" s="29">
        <v>0</v>
      </c>
      <c r="S188" s="29"/>
      <c r="T188" s="30">
        <v>0</v>
      </c>
      <c r="U188" s="46">
        <f t="shared" si="18"/>
        <v>0</v>
      </c>
      <c r="V188" s="46">
        <f t="shared" si="19"/>
        <v>35</v>
      </c>
      <c r="W188" s="29">
        <v>0</v>
      </c>
      <c r="X188" s="31" t="s">
        <v>393</v>
      </c>
      <c r="Y188" s="32" t="e">
        <f t="shared" si="20"/>
        <v>#VALUE!</v>
      </c>
    </row>
    <row r="189" spans="1:25" ht="34.5">
      <c r="A189" s="19">
        <v>186</v>
      </c>
      <c r="B189" s="19">
        <v>161227</v>
      </c>
      <c r="C189" s="19">
        <v>1222190335</v>
      </c>
      <c r="D189" s="20" t="s">
        <v>1072</v>
      </c>
      <c r="E189" s="27" t="s">
        <v>1073</v>
      </c>
      <c r="F189" s="20" t="s">
        <v>1040</v>
      </c>
      <c r="G189" s="20" t="s">
        <v>90</v>
      </c>
      <c r="H189" s="19" t="s">
        <v>1074</v>
      </c>
      <c r="I189" s="19" t="s">
        <v>378</v>
      </c>
      <c r="J189" s="42">
        <f t="shared" si="14"/>
        <v>76.724137931034477</v>
      </c>
      <c r="K189" s="44">
        <f t="shared" si="15"/>
        <v>7.6724137931034475</v>
      </c>
      <c r="L189" s="19" t="s">
        <v>603</v>
      </c>
      <c r="M189" s="19" t="s">
        <v>398</v>
      </c>
      <c r="N189" s="42">
        <f t="shared" si="16"/>
        <v>78.083333333333329</v>
      </c>
      <c r="O189" s="42">
        <f t="shared" si="17"/>
        <v>15.616666666666665</v>
      </c>
      <c r="P189" s="28">
        <v>30</v>
      </c>
      <c r="Q189" s="29">
        <v>0</v>
      </c>
      <c r="R189" s="29">
        <v>0</v>
      </c>
      <c r="S189" s="29"/>
      <c r="T189" s="30" t="s">
        <v>48</v>
      </c>
      <c r="U189" s="46">
        <f t="shared" si="18"/>
        <v>20.268000000000001</v>
      </c>
      <c r="V189" s="46">
        <f t="shared" si="19"/>
        <v>30</v>
      </c>
      <c r="W189" s="29">
        <v>0</v>
      </c>
      <c r="X189" s="31">
        <v>5.7142857142857144</v>
      </c>
      <c r="Y189" s="32">
        <f t="shared" si="20"/>
        <v>59.003366174055827</v>
      </c>
    </row>
    <row r="190" spans="1:25" ht="23.25">
      <c r="A190" s="19">
        <v>187</v>
      </c>
      <c r="B190" s="33">
        <v>161738</v>
      </c>
      <c r="C190" s="33">
        <v>1222190336</v>
      </c>
      <c r="D190" s="34" t="s">
        <v>294</v>
      </c>
      <c r="E190" s="35" t="s">
        <v>295</v>
      </c>
      <c r="F190" s="34" t="s">
        <v>296</v>
      </c>
      <c r="G190" s="34" t="s">
        <v>52</v>
      </c>
      <c r="H190" s="33" t="s">
        <v>398</v>
      </c>
      <c r="I190" s="33" t="s">
        <v>378</v>
      </c>
      <c r="J190" s="42">
        <f t="shared" si="14"/>
        <v>82.758620689655174</v>
      </c>
      <c r="K190" s="44">
        <f t="shared" si="15"/>
        <v>8.2758620689655178</v>
      </c>
      <c r="L190" s="33" t="s">
        <v>1075</v>
      </c>
      <c r="M190" s="33" t="s">
        <v>373</v>
      </c>
      <c r="N190" s="42">
        <f t="shared" si="16"/>
        <v>84.4</v>
      </c>
      <c r="O190" s="42">
        <f t="shared" si="17"/>
        <v>16.880000000000003</v>
      </c>
      <c r="P190" s="36">
        <v>30</v>
      </c>
      <c r="Q190" s="37">
        <v>35</v>
      </c>
      <c r="R190" s="37">
        <v>0</v>
      </c>
      <c r="S190" s="37"/>
      <c r="T190" s="30" t="s">
        <v>82</v>
      </c>
      <c r="U190" s="46">
        <f t="shared" si="18"/>
        <v>24</v>
      </c>
      <c r="V190" s="46">
        <f t="shared" si="19"/>
        <v>35</v>
      </c>
      <c r="W190" s="37">
        <v>0</v>
      </c>
      <c r="X190" s="38">
        <v>6.5714285714285712</v>
      </c>
      <c r="Y190" s="32">
        <f t="shared" si="20"/>
        <v>66.727290640394088</v>
      </c>
    </row>
    <row r="191" spans="1:25" ht="23.25">
      <c r="A191" s="19">
        <v>188</v>
      </c>
      <c r="B191" s="33">
        <v>160723</v>
      </c>
      <c r="C191" s="33">
        <v>1222190338</v>
      </c>
      <c r="D191" s="34" t="s">
        <v>1076</v>
      </c>
      <c r="E191" s="35" t="s">
        <v>1077</v>
      </c>
      <c r="F191" s="34" t="s">
        <v>1078</v>
      </c>
      <c r="G191" s="34" t="s">
        <v>52</v>
      </c>
      <c r="H191" s="33" t="s">
        <v>1079</v>
      </c>
      <c r="I191" s="33">
        <v>1200</v>
      </c>
      <c r="J191" s="42">
        <f t="shared" si="14"/>
        <v>73.333333333333329</v>
      </c>
      <c r="K191" s="44">
        <f t="shared" si="15"/>
        <v>7.333333333333333</v>
      </c>
      <c r="L191" s="33" t="s">
        <v>1080</v>
      </c>
      <c r="M191" s="33" t="s">
        <v>432</v>
      </c>
      <c r="N191" s="42">
        <f t="shared" si="16"/>
        <v>65.099999999999994</v>
      </c>
      <c r="O191" s="42">
        <f t="shared" si="17"/>
        <v>13.02</v>
      </c>
      <c r="P191" s="36">
        <v>30</v>
      </c>
      <c r="Q191" s="37">
        <v>0</v>
      </c>
      <c r="R191" s="37">
        <v>0</v>
      </c>
      <c r="S191" s="37"/>
      <c r="T191" s="30">
        <v>0</v>
      </c>
      <c r="U191" s="46">
        <f t="shared" si="18"/>
        <v>0</v>
      </c>
      <c r="V191" s="46">
        <f t="shared" si="19"/>
        <v>30</v>
      </c>
      <c r="W191" s="37">
        <v>0</v>
      </c>
      <c r="X191" s="38">
        <v>6</v>
      </c>
      <c r="Y191" s="32">
        <f t="shared" si="20"/>
        <v>56.353333333333332</v>
      </c>
    </row>
    <row r="192" spans="1:25" ht="23.25">
      <c r="A192" s="19">
        <v>189</v>
      </c>
      <c r="B192" s="33">
        <v>159208</v>
      </c>
      <c r="C192" s="33">
        <v>1222190339</v>
      </c>
      <c r="D192" s="34" t="s">
        <v>1081</v>
      </c>
      <c r="E192" s="35" t="s">
        <v>1082</v>
      </c>
      <c r="F192" s="34" t="s">
        <v>1083</v>
      </c>
      <c r="G192" s="34" t="s">
        <v>28</v>
      </c>
      <c r="H192" s="33" t="s">
        <v>709</v>
      </c>
      <c r="I192" s="33" t="s">
        <v>371</v>
      </c>
      <c r="J192" s="42">
        <f t="shared" si="14"/>
        <v>70.8</v>
      </c>
      <c r="K192" s="44">
        <f t="shared" si="15"/>
        <v>7.08</v>
      </c>
      <c r="L192" s="33" t="s">
        <v>390</v>
      </c>
      <c r="M192" s="33" t="s">
        <v>735</v>
      </c>
      <c r="N192" s="42">
        <f t="shared" si="16"/>
        <v>87.744680851063833</v>
      </c>
      <c r="O192" s="42">
        <f t="shared" si="17"/>
        <v>17.548936170212766</v>
      </c>
      <c r="P192" s="36">
        <v>30</v>
      </c>
      <c r="Q192" s="37">
        <v>0</v>
      </c>
      <c r="R192" s="37">
        <v>0</v>
      </c>
      <c r="S192" s="37"/>
      <c r="T192" s="30">
        <v>0</v>
      </c>
      <c r="U192" s="46">
        <f t="shared" si="18"/>
        <v>0</v>
      </c>
      <c r="V192" s="46">
        <f t="shared" si="19"/>
        <v>30</v>
      </c>
      <c r="W192" s="37">
        <v>0</v>
      </c>
      <c r="X192" s="38" t="s">
        <v>393</v>
      </c>
      <c r="Y192" s="32" t="e">
        <f t="shared" si="20"/>
        <v>#VALUE!</v>
      </c>
    </row>
    <row r="193" spans="1:26" ht="23.25">
      <c r="A193" s="19">
        <v>190</v>
      </c>
      <c r="B193" s="33">
        <v>159439</v>
      </c>
      <c r="C193" s="33">
        <v>1222190342</v>
      </c>
      <c r="D193" s="34" t="s">
        <v>298</v>
      </c>
      <c r="E193" s="35" t="s">
        <v>299</v>
      </c>
      <c r="F193" s="34" t="s">
        <v>300</v>
      </c>
      <c r="G193" s="34" t="s">
        <v>90</v>
      </c>
      <c r="H193" s="33" t="s">
        <v>733</v>
      </c>
      <c r="I193" s="33" t="s">
        <v>378</v>
      </c>
      <c r="J193" s="42">
        <f t="shared" si="14"/>
        <v>79.034482758620683</v>
      </c>
      <c r="K193" s="44">
        <f t="shared" si="15"/>
        <v>7.9034482758620683</v>
      </c>
      <c r="L193" s="33" t="s">
        <v>1084</v>
      </c>
      <c r="M193" s="33" t="s">
        <v>1085</v>
      </c>
      <c r="N193" s="42">
        <f t="shared" si="16"/>
        <v>84.304347826086953</v>
      </c>
      <c r="O193" s="42">
        <f t="shared" si="17"/>
        <v>16.860869565217392</v>
      </c>
      <c r="P193" s="36">
        <v>30</v>
      </c>
      <c r="Q193" s="37">
        <v>35</v>
      </c>
      <c r="R193" s="37">
        <v>0</v>
      </c>
      <c r="S193" s="37"/>
      <c r="T193" s="30">
        <v>0</v>
      </c>
      <c r="U193" s="46">
        <f t="shared" si="18"/>
        <v>0</v>
      </c>
      <c r="V193" s="46">
        <f t="shared" si="19"/>
        <v>35</v>
      </c>
      <c r="W193" s="37">
        <v>0</v>
      </c>
      <c r="X193" s="38">
        <v>7.5714285714285712</v>
      </c>
      <c r="Y193" s="32">
        <f t="shared" si="20"/>
        <v>67.33574641250803</v>
      </c>
    </row>
    <row r="194" spans="1:26" ht="23.25">
      <c r="A194" s="19">
        <v>191</v>
      </c>
      <c r="B194" s="33">
        <v>160887</v>
      </c>
      <c r="C194" s="33">
        <v>1222190344</v>
      </c>
      <c r="D194" s="34" t="s">
        <v>303</v>
      </c>
      <c r="E194" s="35" t="s">
        <v>304</v>
      </c>
      <c r="F194" s="34" t="s">
        <v>305</v>
      </c>
      <c r="G194" s="34" t="s">
        <v>23</v>
      </c>
      <c r="H194" s="33" t="s">
        <v>1086</v>
      </c>
      <c r="I194" s="33" t="s">
        <v>378</v>
      </c>
      <c r="J194" s="42">
        <f t="shared" si="14"/>
        <v>69.241379310344826</v>
      </c>
      <c r="K194" s="44">
        <f t="shared" si="15"/>
        <v>6.9241379310344824</v>
      </c>
      <c r="L194" s="33" t="s">
        <v>675</v>
      </c>
      <c r="M194" s="33" t="s">
        <v>398</v>
      </c>
      <c r="N194" s="42">
        <f t="shared" si="16"/>
        <v>69.875</v>
      </c>
      <c r="O194" s="42">
        <f t="shared" si="17"/>
        <v>13.975</v>
      </c>
      <c r="P194" s="36">
        <v>30</v>
      </c>
      <c r="Q194" s="37">
        <v>0</v>
      </c>
      <c r="R194" s="37">
        <v>0</v>
      </c>
      <c r="S194" s="37"/>
      <c r="T194" s="30">
        <v>0</v>
      </c>
      <c r="U194" s="46">
        <f t="shared" si="18"/>
        <v>0</v>
      </c>
      <c r="V194" s="46">
        <f t="shared" si="19"/>
        <v>30</v>
      </c>
      <c r="W194" s="37">
        <v>0</v>
      </c>
      <c r="X194" s="38">
        <v>5.7142857142857144</v>
      </c>
      <c r="Y194" s="32">
        <f t="shared" si="20"/>
        <v>56.613423645320196</v>
      </c>
    </row>
    <row r="195" spans="1:26" ht="23.25">
      <c r="A195" s="19">
        <v>192</v>
      </c>
      <c r="B195" s="19">
        <v>175225</v>
      </c>
      <c r="C195" s="19">
        <v>1222190345</v>
      </c>
      <c r="D195" s="20" t="s">
        <v>307</v>
      </c>
      <c r="E195" s="27" t="s">
        <v>308</v>
      </c>
      <c r="F195" s="20" t="s">
        <v>309</v>
      </c>
      <c r="G195" s="20" t="s">
        <v>52</v>
      </c>
      <c r="H195" s="19" t="s">
        <v>1087</v>
      </c>
      <c r="I195" s="19" t="s">
        <v>377</v>
      </c>
      <c r="J195" s="42">
        <f t="shared" si="14"/>
        <v>71.034482758620683</v>
      </c>
      <c r="K195" s="44">
        <f t="shared" si="15"/>
        <v>7.1034482758620685</v>
      </c>
      <c r="L195" s="19" t="s">
        <v>1088</v>
      </c>
      <c r="M195" s="19" t="s">
        <v>1013</v>
      </c>
      <c r="N195" s="42">
        <f t="shared" si="16"/>
        <v>80.944444444444443</v>
      </c>
      <c r="O195" s="42">
        <f t="shared" si="17"/>
        <v>16.18888888888889</v>
      </c>
      <c r="P195" s="36">
        <v>30</v>
      </c>
      <c r="Q195" s="29">
        <v>0</v>
      </c>
      <c r="R195" s="29">
        <v>0</v>
      </c>
      <c r="S195" s="29"/>
      <c r="T195" s="30">
        <v>0</v>
      </c>
      <c r="U195" s="46">
        <f t="shared" si="18"/>
        <v>0</v>
      </c>
      <c r="V195" s="46">
        <f t="shared" si="19"/>
        <v>30</v>
      </c>
      <c r="W195" s="29">
        <v>0</v>
      </c>
      <c r="X195" s="31" t="s">
        <v>393</v>
      </c>
      <c r="Y195" s="32" t="e">
        <f t="shared" si="20"/>
        <v>#VALUE!</v>
      </c>
    </row>
    <row r="196" spans="1:26" ht="23.25">
      <c r="A196" s="19">
        <v>193</v>
      </c>
      <c r="B196" s="19">
        <v>163530</v>
      </c>
      <c r="C196" s="19">
        <v>1222190346</v>
      </c>
      <c r="D196" s="20" t="s">
        <v>1089</v>
      </c>
      <c r="E196" s="27" t="s">
        <v>1090</v>
      </c>
      <c r="F196" s="20" t="s">
        <v>1091</v>
      </c>
      <c r="G196" s="20" t="s">
        <v>52</v>
      </c>
      <c r="H196" s="19" t="s">
        <v>1092</v>
      </c>
      <c r="I196" s="19" t="s">
        <v>378</v>
      </c>
      <c r="J196" s="42">
        <f t="shared" ref="J196:J226" si="21">(H196*100)/I196</f>
        <v>58.03448275862069</v>
      </c>
      <c r="K196" s="44">
        <f t="shared" ref="K196:K226" si="22">J196/10</f>
        <v>5.8034482758620687</v>
      </c>
      <c r="L196" s="19" t="s">
        <v>1093</v>
      </c>
      <c r="M196" s="19" t="s">
        <v>380</v>
      </c>
      <c r="N196" s="42">
        <f t="shared" ref="N196:N226" si="23">(L196*100)/M196</f>
        <v>55.45</v>
      </c>
      <c r="O196" s="42">
        <f t="shared" ref="O196:O226" si="24">N196/5</f>
        <v>11.09</v>
      </c>
      <c r="P196" s="36">
        <v>30</v>
      </c>
      <c r="Q196" s="29">
        <v>35</v>
      </c>
      <c r="R196" s="29">
        <v>0</v>
      </c>
      <c r="S196" s="29"/>
      <c r="T196" s="30">
        <v>0</v>
      </c>
      <c r="U196" s="46">
        <f t="shared" ref="U196:U226" si="25">T196*0.4</f>
        <v>0</v>
      </c>
      <c r="V196" s="46">
        <f t="shared" ref="V196:V226" si="26">MAX(P196,Q196,R196,S196,U196)</f>
        <v>35</v>
      </c>
      <c r="W196" s="29">
        <v>0</v>
      </c>
      <c r="X196" s="31">
        <v>8.4285714285714288</v>
      </c>
      <c r="Y196" s="32">
        <f t="shared" ref="Y196:Y226" si="27">X196+W196+V196+O196+K196</f>
        <v>60.322019704433501</v>
      </c>
    </row>
    <row r="197" spans="1:26" ht="34.5">
      <c r="A197" s="19">
        <v>194</v>
      </c>
      <c r="B197" s="33">
        <v>163677</v>
      </c>
      <c r="C197" s="33">
        <v>1222190347</v>
      </c>
      <c r="D197" s="34" t="s">
        <v>1094</v>
      </c>
      <c r="E197" s="35" t="s">
        <v>1095</v>
      </c>
      <c r="F197" s="34" t="s">
        <v>1096</v>
      </c>
      <c r="G197" s="34" t="s">
        <v>28</v>
      </c>
      <c r="H197" s="33" t="s">
        <v>1097</v>
      </c>
      <c r="I197" s="33" t="s">
        <v>378</v>
      </c>
      <c r="J197" s="42">
        <f t="shared" si="21"/>
        <v>70.103448275862064</v>
      </c>
      <c r="K197" s="44">
        <f t="shared" si="22"/>
        <v>7.0103448275862066</v>
      </c>
      <c r="L197" s="33" t="s">
        <v>1098</v>
      </c>
      <c r="M197" s="33" t="s">
        <v>398</v>
      </c>
      <c r="N197" s="42">
        <f t="shared" si="23"/>
        <v>60.041666666666664</v>
      </c>
      <c r="O197" s="42">
        <f t="shared" si="24"/>
        <v>12.008333333333333</v>
      </c>
      <c r="P197" s="36">
        <v>30</v>
      </c>
      <c r="Q197" s="37">
        <v>35</v>
      </c>
      <c r="R197" s="37">
        <v>0</v>
      </c>
      <c r="S197" s="37"/>
      <c r="T197" s="30">
        <v>0</v>
      </c>
      <c r="U197" s="46">
        <f t="shared" si="25"/>
        <v>0</v>
      </c>
      <c r="V197" s="46">
        <f t="shared" si="26"/>
        <v>35</v>
      </c>
      <c r="W197" s="37">
        <v>0</v>
      </c>
      <c r="X197" s="38">
        <v>6.2857142857142856</v>
      </c>
      <c r="Y197" s="32">
        <f t="shared" si="27"/>
        <v>60.304392446633827</v>
      </c>
    </row>
    <row r="198" spans="1:26" ht="34.5">
      <c r="A198" s="19">
        <v>195</v>
      </c>
      <c r="B198" s="33">
        <v>175739</v>
      </c>
      <c r="C198" s="33">
        <v>1222190348</v>
      </c>
      <c r="D198" s="34" t="s">
        <v>313</v>
      </c>
      <c r="E198" s="35" t="s">
        <v>314</v>
      </c>
      <c r="F198" s="34" t="s">
        <v>315</v>
      </c>
      <c r="G198" s="34" t="s">
        <v>28</v>
      </c>
      <c r="H198" s="33" t="s">
        <v>1099</v>
      </c>
      <c r="I198" s="33" t="s">
        <v>380</v>
      </c>
      <c r="J198" s="42">
        <f t="shared" si="21"/>
        <v>80.599999999999994</v>
      </c>
      <c r="K198" s="44">
        <f t="shared" si="22"/>
        <v>8.0599999999999987</v>
      </c>
      <c r="L198" s="33" t="s">
        <v>1100</v>
      </c>
      <c r="M198" s="33" t="s">
        <v>398</v>
      </c>
      <c r="N198" s="42">
        <f t="shared" si="23"/>
        <v>78.541666666666671</v>
      </c>
      <c r="O198" s="42">
        <f t="shared" si="24"/>
        <v>15.708333333333334</v>
      </c>
      <c r="P198" s="36"/>
      <c r="Q198" s="37"/>
      <c r="R198" s="37"/>
      <c r="S198" s="37"/>
      <c r="T198" s="30" t="s">
        <v>35</v>
      </c>
      <c r="U198" s="46">
        <f t="shared" si="25"/>
        <v>24.532</v>
      </c>
      <c r="V198" s="46">
        <f t="shared" si="26"/>
        <v>24.532</v>
      </c>
      <c r="W198" s="37"/>
      <c r="X198" s="38">
        <v>5.5714285714285712</v>
      </c>
      <c r="Y198" s="32">
        <f t="shared" si="27"/>
        <v>53.871761904761911</v>
      </c>
    </row>
    <row r="199" spans="1:26" ht="45.75">
      <c r="A199" s="19">
        <v>196</v>
      </c>
      <c r="B199" s="33">
        <v>164392</v>
      </c>
      <c r="C199" s="33">
        <v>1222190350</v>
      </c>
      <c r="D199" s="34" t="s">
        <v>1101</v>
      </c>
      <c r="E199" s="35" t="s">
        <v>1102</v>
      </c>
      <c r="F199" s="34" t="s">
        <v>1103</v>
      </c>
      <c r="G199" s="34" t="s">
        <v>52</v>
      </c>
      <c r="H199" s="33" t="s">
        <v>1104</v>
      </c>
      <c r="I199" s="33" t="s">
        <v>375</v>
      </c>
      <c r="J199" s="42">
        <f t="shared" si="21"/>
        <v>71.396825396825392</v>
      </c>
      <c r="K199" s="44">
        <f t="shared" si="22"/>
        <v>7.1396825396825392</v>
      </c>
      <c r="L199" s="33" t="s">
        <v>1105</v>
      </c>
      <c r="M199" s="33" t="s">
        <v>486</v>
      </c>
      <c r="N199" s="42">
        <f t="shared" si="23"/>
        <v>78.075471698113205</v>
      </c>
      <c r="O199" s="42">
        <f t="shared" si="24"/>
        <v>15.61509433962264</v>
      </c>
      <c r="P199" s="36">
        <v>0</v>
      </c>
      <c r="Q199" s="37">
        <v>0</v>
      </c>
      <c r="R199" s="37">
        <v>0</v>
      </c>
      <c r="S199" s="37"/>
      <c r="T199" s="30" t="s">
        <v>48</v>
      </c>
      <c r="U199" s="46">
        <f t="shared" si="25"/>
        <v>20.268000000000001</v>
      </c>
      <c r="V199" s="46">
        <f t="shared" si="26"/>
        <v>20.268000000000001</v>
      </c>
      <c r="W199" s="37">
        <v>0</v>
      </c>
      <c r="X199" s="38">
        <v>6.2857142857142856</v>
      </c>
      <c r="Y199" s="32">
        <f t="shared" si="27"/>
        <v>49.308491165019461</v>
      </c>
    </row>
    <row r="200" spans="1:26" ht="23.25">
      <c r="A200" s="19">
        <v>197</v>
      </c>
      <c r="B200" s="33">
        <v>163161</v>
      </c>
      <c r="C200" s="33">
        <v>1222190351</v>
      </c>
      <c r="D200" s="34" t="s">
        <v>318</v>
      </c>
      <c r="E200" s="35" t="s">
        <v>319</v>
      </c>
      <c r="F200" s="34" t="s">
        <v>320</v>
      </c>
      <c r="G200" s="34" t="s">
        <v>28</v>
      </c>
      <c r="H200" s="33" t="s">
        <v>1106</v>
      </c>
      <c r="I200" s="33" t="s">
        <v>378</v>
      </c>
      <c r="J200" s="42">
        <f t="shared" si="21"/>
        <v>76.379310344827587</v>
      </c>
      <c r="K200" s="44">
        <f t="shared" si="22"/>
        <v>7.6379310344827589</v>
      </c>
      <c r="L200" s="33" t="s">
        <v>1107</v>
      </c>
      <c r="M200" s="33" t="s">
        <v>373</v>
      </c>
      <c r="N200" s="42">
        <f t="shared" si="23"/>
        <v>66.488888888888894</v>
      </c>
      <c r="O200" s="42">
        <f t="shared" si="24"/>
        <v>13.297777777777778</v>
      </c>
      <c r="P200" s="36">
        <v>0</v>
      </c>
      <c r="Q200" s="37">
        <v>0</v>
      </c>
      <c r="R200" s="37">
        <v>0</v>
      </c>
      <c r="S200" s="37"/>
      <c r="T200" s="30" t="s">
        <v>321</v>
      </c>
      <c r="U200" s="46">
        <f t="shared" si="25"/>
        <v>25.068000000000001</v>
      </c>
      <c r="V200" s="46">
        <f t="shared" si="26"/>
        <v>25.068000000000001</v>
      </c>
      <c r="W200" s="37">
        <v>0</v>
      </c>
      <c r="X200" s="38">
        <v>6.4285714285714288</v>
      </c>
      <c r="Y200" s="32">
        <f t="shared" si="27"/>
        <v>52.432280240831972</v>
      </c>
    </row>
    <row r="201" spans="1:26" ht="23.25">
      <c r="A201" s="19">
        <v>198</v>
      </c>
      <c r="B201" s="33">
        <v>163721</v>
      </c>
      <c r="C201" s="33">
        <v>1222190353</v>
      </c>
      <c r="D201" s="34" t="s">
        <v>1108</v>
      </c>
      <c r="E201" s="35" t="s">
        <v>1109</v>
      </c>
      <c r="F201" s="34" t="s">
        <v>1110</v>
      </c>
      <c r="G201" s="34" t="s">
        <v>140</v>
      </c>
      <c r="H201" s="33" t="s">
        <v>1111</v>
      </c>
      <c r="I201" s="33" t="s">
        <v>1112</v>
      </c>
      <c r="J201" s="42">
        <f t="shared" si="21"/>
        <v>75.769230769230774</v>
      </c>
      <c r="K201" s="44">
        <f t="shared" si="22"/>
        <v>7.5769230769230775</v>
      </c>
      <c r="L201" s="33" t="s">
        <v>897</v>
      </c>
      <c r="M201" s="33" t="s">
        <v>380</v>
      </c>
      <c r="N201" s="42">
        <f t="shared" si="23"/>
        <v>73.95</v>
      </c>
      <c r="O201" s="42">
        <f t="shared" si="24"/>
        <v>14.790000000000001</v>
      </c>
      <c r="P201" s="36">
        <v>0</v>
      </c>
      <c r="Q201" s="37">
        <v>0</v>
      </c>
      <c r="R201" s="37">
        <v>25</v>
      </c>
      <c r="S201" s="37">
        <v>9</v>
      </c>
      <c r="T201" s="30">
        <v>0</v>
      </c>
      <c r="U201" s="46">
        <f t="shared" si="25"/>
        <v>0</v>
      </c>
      <c r="V201" s="46">
        <f t="shared" si="26"/>
        <v>25</v>
      </c>
      <c r="W201" s="37">
        <v>0</v>
      </c>
      <c r="X201" s="38">
        <v>8.2857142857142865</v>
      </c>
      <c r="Y201" s="32">
        <f t="shared" si="27"/>
        <v>55.652637362637364</v>
      </c>
    </row>
    <row r="202" spans="1:26" ht="23.25">
      <c r="A202" s="19">
        <v>199</v>
      </c>
      <c r="B202" s="19">
        <v>163434</v>
      </c>
      <c r="C202" s="19">
        <v>1222190354</v>
      </c>
      <c r="D202" s="20" t="s">
        <v>322</v>
      </c>
      <c r="E202" s="27" t="s">
        <v>323</v>
      </c>
      <c r="F202" s="20" t="s">
        <v>324</v>
      </c>
      <c r="G202" s="20" t="s">
        <v>52</v>
      </c>
      <c r="H202" s="19" t="s">
        <v>1113</v>
      </c>
      <c r="I202" s="19" t="s">
        <v>378</v>
      </c>
      <c r="J202" s="42">
        <f t="shared" si="21"/>
        <v>68.65517241379311</v>
      </c>
      <c r="K202" s="44">
        <f t="shared" si="22"/>
        <v>6.8655172413793109</v>
      </c>
      <c r="L202" s="19" t="s">
        <v>384</v>
      </c>
      <c r="M202" s="19" t="s">
        <v>565</v>
      </c>
      <c r="N202" s="42">
        <f t="shared" si="23"/>
        <v>68.357142857142861</v>
      </c>
      <c r="O202" s="42">
        <f t="shared" si="24"/>
        <v>13.671428571428573</v>
      </c>
      <c r="P202" s="28">
        <v>0</v>
      </c>
      <c r="Q202" s="29">
        <v>0</v>
      </c>
      <c r="R202" s="29">
        <v>0</v>
      </c>
      <c r="S202" s="29"/>
      <c r="T202" s="30" t="s">
        <v>188</v>
      </c>
      <c r="U202" s="46">
        <f t="shared" si="25"/>
        <v>26.132000000000001</v>
      </c>
      <c r="V202" s="46">
        <f t="shared" si="26"/>
        <v>26.132000000000001</v>
      </c>
      <c r="W202" s="29">
        <v>0</v>
      </c>
      <c r="X202" s="38" t="s">
        <v>393</v>
      </c>
      <c r="Y202" s="32" t="e">
        <f t="shared" si="27"/>
        <v>#VALUE!</v>
      </c>
    </row>
    <row r="203" spans="1:26" ht="34.5">
      <c r="A203" s="19">
        <v>201</v>
      </c>
      <c r="B203" s="60">
        <v>161967</v>
      </c>
      <c r="C203" s="19">
        <v>1222190355</v>
      </c>
      <c r="D203" s="20" t="s">
        <v>1114</v>
      </c>
      <c r="E203" s="60" t="s">
        <v>1226</v>
      </c>
      <c r="F203" s="20" t="s">
        <v>1115</v>
      </c>
      <c r="G203" s="20" t="s">
        <v>52</v>
      </c>
      <c r="H203" s="60" t="s">
        <v>1227</v>
      </c>
      <c r="I203" s="60" t="s">
        <v>377</v>
      </c>
      <c r="J203" s="42">
        <f t="shared" si="21"/>
        <v>71.379310344827587</v>
      </c>
      <c r="K203" s="44">
        <f t="shared" si="22"/>
        <v>7.1379310344827589</v>
      </c>
      <c r="L203" s="60" t="s">
        <v>1228</v>
      </c>
      <c r="M203" s="60" t="s">
        <v>380</v>
      </c>
      <c r="N203" s="42">
        <f t="shared" si="23"/>
        <v>67.8</v>
      </c>
      <c r="O203" s="42">
        <f t="shared" si="24"/>
        <v>13.559999999999999</v>
      </c>
      <c r="P203" s="28">
        <v>30</v>
      </c>
      <c r="Q203" s="29"/>
      <c r="R203" s="29"/>
      <c r="S203" s="29"/>
      <c r="T203" s="30">
        <v>0</v>
      </c>
      <c r="U203" s="46">
        <f t="shared" si="25"/>
        <v>0</v>
      </c>
      <c r="V203" s="46">
        <f t="shared" si="26"/>
        <v>30</v>
      </c>
      <c r="W203" s="29"/>
      <c r="X203" s="38">
        <v>5.5714285714285712</v>
      </c>
      <c r="Y203" s="32">
        <f t="shared" si="27"/>
        <v>56.269359605911333</v>
      </c>
      <c r="Z203" s="32"/>
    </row>
    <row r="204" spans="1:26" ht="23.25">
      <c r="A204" s="19">
        <v>200</v>
      </c>
      <c r="B204" s="33">
        <v>161230</v>
      </c>
      <c r="C204" s="33">
        <v>1222190356</v>
      </c>
      <c r="D204" s="34" t="s">
        <v>1116</v>
      </c>
      <c r="E204" s="35" t="s">
        <v>1117</v>
      </c>
      <c r="F204" s="34" t="s">
        <v>1118</v>
      </c>
      <c r="G204" s="34" t="s">
        <v>28</v>
      </c>
      <c r="H204" s="33" t="s">
        <v>1119</v>
      </c>
      <c r="I204" s="33" t="s">
        <v>375</v>
      </c>
      <c r="J204" s="42">
        <f t="shared" si="21"/>
        <v>68.476190476190482</v>
      </c>
      <c r="K204" s="44">
        <f t="shared" si="22"/>
        <v>6.8476190476190482</v>
      </c>
      <c r="L204" s="33" t="s">
        <v>682</v>
      </c>
      <c r="M204" s="33" t="s">
        <v>380</v>
      </c>
      <c r="N204" s="42">
        <f t="shared" si="23"/>
        <v>70.650000000000006</v>
      </c>
      <c r="O204" s="42">
        <f t="shared" si="24"/>
        <v>14.13</v>
      </c>
      <c r="P204" s="36">
        <v>0</v>
      </c>
      <c r="Q204" s="37">
        <v>0</v>
      </c>
      <c r="R204" s="37">
        <v>0</v>
      </c>
      <c r="S204" s="37"/>
      <c r="T204" s="30" t="s">
        <v>59</v>
      </c>
      <c r="U204" s="46">
        <f t="shared" si="25"/>
        <v>20.8</v>
      </c>
      <c r="V204" s="46">
        <f t="shared" si="26"/>
        <v>20.8</v>
      </c>
      <c r="W204" s="37">
        <v>0</v>
      </c>
      <c r="X204" s="38" t="s">
        <v>393</v>
      </c>
      <c r="Y204" s="32" t="e">
        <f t="shared" si="27"/>
        <v>#VALUE!</v>
      </c>
    </row>
    <row r="205" spans="1:26" ht="34.5">
      <c r="A205" s="19">
        <v>201</v>
      </c>
      <c r="B205" s="33">
        <v>175435</v>
      </c>
      <c r="C205" s="33">
        <v>1222190357</v>
      </c>
      <c r="D205" s="34" t="s">
        <v>1120</v>
      </c>
      <c r="E205" s="35" t="s">
        <v>1121</v>
      </c>
      <c r="F205" s="34" t="s">
        <v>1122</v>
      </c>
      <c r="G205" s="34" t="s">
        <v>90</v>
      </c>
      <c r="H205" s="33" t="s">
        <v>1123</v>
      </c>
      <c r="I205" s="33" t="s">
        <v>378</v>
      </c>
      <c r="J205" s="42">
        <f t="shared" si="21"/>
        <v>61.137931034482762</v>
      </c>
      <c r="K205" s="44">
        <f t="shared" si="22"/>
        <v>6.113793103448276</v>
      </c>
      <c r="L205" s="33" t="s">
        <v>1124</v>
      </c>
      <c r="M205" s="33" t="s">
        <v>398</v>
      </c>
      <c r="N205" s="42">
        <f t="shared" si="23"/>
        <v>66.125</v>
      </c>
      <c r="O205" s="42">
        <f t="shared" si="24"/>
        <v>13.225</v>
      </c>
      <c r="P205" s="36">
        <v>30</v>
      </c>
      <c r="Q205" s="37">
        <v>35</v>
      </c>
      <c r="R205" s="37">
        <v>0</v>
      </c>
      <c r="S205" s="37"/>
      <c r="T205" s="30">
        <v>0</v>
      </c>
      <c r="U205" s="46">
        <f t="shared" si="25"/>
        <v>0</v>
      </c>
      <c r="V205" s="46">
        <f t="shared" si="26"/>
        <v>35</v>
      </c>
      <c r="W205" s="37">
        <v>0</v>
      </c>
      <c r="X205" s="38">
        <v>6.1428571428571432</v>
      </c>
      <c r="Y205" s="32">
        <f t="shared" si="27"/>
        <v>60.481650246305421</v>
      </c>
    </row>
    <row r="206" spans="1:26" ht="34.5">
      <c r="A206" s="19">
        <v>202</v>
      </c>
      <c r="B206" s="19">
        <v>159821</v>
      </c>
      <c r="C206" s="19">
        <v>1222190358</v>
      </c>
      <c r="D206" s="20" t="s">
        <v>1125</v>
      </c>
      <c r="E206" s="27" t="s">
        <v>1126</v>
      </c>
      <c r="F206" s="20" t="s">
        <v>837</v>
      </c>
      <c r="G206" s="20" t="s">
        <v>90</v>
      </c>
      <c r="H206" s="19" t="s">
        <v>1127</v>
      </c>
      <c r="I206" s="19" t="s">
        <v>378</v>
      </c>
      <c r="J206" s="42">
        <f t="shared" si="21"/>
        <v>65.965517241379317</v>
      </c>
      <c r="K206" s="44">
        <f t="shared" si="22"/>
        <v>6.5965517241379317</v>
      </c>
      <c r="L206" s="19" t="s">
        <v>1128</v>
      </c>
      <c r="M206" s="19" t="s">
        <v>380</v>
      </c>
      <c r="N206" s="42">
        <f t="shared" si="23"/>
        <v>79.150000000000006</v>
      </c>
      <c r="O206" s="42">
        <f t="shared" si="24"/>
        <v>15.830000000000002</v>
      </c>
      <c r="P206" s="28">
        <v>30</v>
      </c>
      <c r="Q206" s="29">
        <v>0</v>
      </c>
      <c r="R206" s="29">
        <v>0</v>
      </c>
      <c r="S206" s="29"/>
      <c r="T206" s="30">
        <v>0</v>
      </c>
      <c r="U206" s="46">
        <f t="shared" si="25"/>
        <v>0</v>
      </c>
      <c r="V206" s="46">
        <f t="shared" si="26"/>
        <v>30</v>
      </c>
      <c r="W206" s="29">
        <v>0</v>
      </c>
      <c r="X206" s="31" t="s">
        <v>393</v>
      </c>
      <c r="Y206" s="32" t="e">
        <f t="shared" si="27"/>
        <v>#VALUE!</v>
      </c>
    </row>
    <row r="207" spans="1:26" ht="34.5">
      <c r="A207" s="19">
        <v>203</v>
      </c>
      <c r="B207" s="19">
        <v>160069</v>
      </c>
      <c r="C207" s="19">
        <v>1222190359</v>
      </c>
      <c r="D207" s="20" t="s">
        <v>1129</v>
      </c>
      <c r="E207" s="27" t="s">
        <v>1130</v>
      </c>
      <c r="F207" s="20" t="s">
        <v>568</v>
      </c>
      <c r="G207" s="20" t="s">
        <v>52</v>
      </c>
      <c r="H207" s="19" t="s">
        <v>1131</v>
      </c>
      <c r="I207" s="19" t="s">
        <v>371</v>
      </c>
      <c r="J207" s="42">
        <f t="shared" si="21"/>
        <v>87.233333333333334</v>
      </c>
      <c r="K207" s="44">
        <f t="shared" si="22"/>
        <v>8.7233333333333327</v>
      </c>
      <c r="L207" s="19" t="s">
        <v>1132</v>
      </c>
      <c r="M207" s="19" t="s">
        <v>405</v>
      </c>
      <c r="N207" s="42">
        <f t="shared" si="23"/>
        <v>69.125</v>
      </c>
      <c r="O207" s="42">
        <f t="shared" si="24"/>
        <v>13.824999999999999</v>
      </c>
      <c r="P207" s="28">
        <v>30</v>
      </c>
      <c r="Q207" s="29">
        <v>35</v>
      </c>
      <c r="R207" s="29">
        <v>0</v>
      </c>
      <c r="S207" s="29"/>
      <c r="T207" s="30">
        <v>0</v>
      </c>
      <c r="U207" s="46">
        <f t="shared" si="25"/>
        <v>0</v>
      </c>
      <c r="V207" s="46">
        <f t="shared" si="26"/>
        <v>35</v>
      </c>
      <c r="W207" s="29">
        <v>0</v>
      </c>
      <c r="X207" s="31" t="s">
        <v>393</v>
      </c>
      <c r="Y207" s="32" t="e">
        <f t="shared" si="27"/>
        <v>#VALUE!</v>
      </c>
    </row>
    <row r="208" spans="1:26" ht="45.75">
      <c r="A208" s="19">
        <v>204</v>
      </c>
      <c r="B208" s="33">
        <v>160412</v>
      </c>
      <c r="C208" s="33">
        <v>1222190360</v>
      </c>
      <c r="D208" s="34" t="s">
        <v>325</v>
      </c>
      <c r="E208" s="35" t="s">
        <v>326</v>
      </c>
      <c r="F208" s="34" t="s">
        <v>327</v>
      </c>
      <c r="G208" s="34" t="s">
        <v>39</v>
      </c>
      <c r="H208" s="33"/>
      <c r="I208" s="33"/>
      <c r="J208" s="42" t="e">
        <f t="shared" si="21"/>
        <v>#DIV/0!</v>
      </c>
      <c r="K208" s="44" t="e">
        <f t="shared" si="22"/>
        <v>#DIV/0!</v>
      </c>
      <c r="L208" s="33" t="s">
        <v>1027</v>
      </c>
      <c r="M208" s="33" t="s">
        <v>432</v>
      </c>
      <c r="N208" s="42">
        <f t="shared" si="23"/>
        <v>59.1</v>
      </c>
      <c r="O208" s="42">
        <f t="shared" si="24"/>
        <v>11.82</v>
      </c>
      <c r="P208" s="36">
        <v>0</v>
      </c>
      <c r="Q208" s="37">
        <v>35</v>
      </c>
      <c r="R208" s="37">
        <v>0</v>
      </c>
      <c r="S208" s="37"/>
      <c r="T208" s="30">
        <v>0</v>
      </c>
      <c r="U208" s="46">
        <f t="shared" si="25"/>
        <v>0</v>
      </c>
      <c r="V208" s="46">
        <f t="shared" si="26"/>
        <v>35</v>
      </c>
      <c r="W208" s="37">
        <v>0</v>
      </c>
      <c r="X208" s="38" t="s">
        <v>393</v>
      </c>
      <c r="Y208" s="32" t="e">
        <f t="shared" si="27"/>
        <v>#VALUE!</v>
      </c>
    </row>
    <row r="209" spans="1:25" ht="23.25">
      <c r="A209" s="19">
        <v>205</v>
      </c>
      <c r="B209" s="33">
        <v>161754</v>
      </c>
      <c r="C209" s="33">
        <v>1222190361</v>
      </c>
      <c r="D209" s="34" t="s">
        <v>1133</v>
      </c>
      <c r="E209" s="35" t="s">
        <v>772</v>
      </c>
      <c r="F209" s="34" t="s">
        <v>1134</v>
      </c>
      <c r="G209" s="34" t="s">
        <v>52</v>
      </c>
      <c r="H209" s="33" t="s">
        <v>1135</v>
      </c>
      <c r="I209" s="33" t="s">
        <v>378</v>
      </c>
      <c r="J209" s="42">
        <f t="shared" si="21"/>
        <v>75.827586206896555</v>
      </c>
      <c r="K209" s="44">
        <f t="shared" si="22"/>
        <v>7.5827586206896553</v>
      </c>
      <c r="L209" s="33" t="s">
        <v>1136</v>
      </c>
      <c r="M209" s="33" t="s">
        <v>398</v>
      </c>
      <c r="N209" s="42">
        <f t="shared" si="23"/>
        <v>74.291666666666671</v>
      </c>
      <c r="O209" s="42">
        <f t="shared" si="24"/>
        <v>14.858333333333334</v>
      </c>
      <c r="P209" s="36">
        <v>0</v>
      </c>
      <c r="Q209" s="37">
        <v>35</v>
      </c>
      <c r="R209" s="37">
        <v>0</v>
      </c>
      <c r="S209" s="37"/>
      <c r="T209" s="30">
        <v>0</v>
      </c>
      <c r="U209" s="46">
        <f t="shared" si="25"/>
        <v>0</v>
      </c>
      <c r="V209" s="46">
        <f t="shared" si="26"/>
        <v>35</v>
      </c>
      <c r="W209" s="37">
        <v>0</v>
      </c>
      <c r="X209" s="38" t="s">
        <v>393</v>
      </c>
      <c r="Y209" s="32" t="e">
        <f t="shared" si="27"/>
        <v>#VALUE!</v>
      </c>
    </row>
    <row r="210" spans="1:25" ht="34.5">
      <c r="A210" s="19">
        <v>206</v>
      </c>
      <c r="B210" s="19">
        <v>163618</v>
      </c>
      <c r="C210" s="19">
        <v>1222190362</v>
      </c>
      <c r="D210" s="20" t="s">
        <v>1137</v>
      </c>
      <c r="E210" s="27" t="s">
        <v>1138</v>
      </c>
      <c r="F210" s="20" t="s">
        <v>1139</v>
      </c>
      <c r="G210" s="20" t="s">
        <v>52</v>
      </c>
      <c r="H210" s="19" t="s">
        <v>1140</v>
      </c>
      <c r="I210" s="19" t="s">
        <v>377</v>
      </c>
      <c r="J210" s="42">
        <f t="shared" si="21"/>
        <v>68.551724137931032</v>
      </c>
      <c r="K210" s="44">
        <f t="shared" si="22"/>
        <v>6.8551724137931034</v>
      </c>
      <c r="L210" s="19" t="s">
        <v>1141</v>
      </c>
      <c r="M210" s="19" t="s">
        <v>432</v>
      </c>
      <c r="N210" s="42">
        <f t="shared" si="23"/>
        <v>71.099999999999994</v>
      </c>
      <c r="O210" s="42">
        <f t="shared" si="24"/>
        <v>14.219999999999999</v>
      </c>
      <c r="P210" s="28">
        <v>30</v>
      </c>
      <c r="Q210" s="29">
        <v>0</v>
      </c>
      <c r="R210" s="29">
        <v>5</v>
      </c>
      <c r="S210" s="29"/>
      <c r="T210" s="30" t="s">
        <v>48</v>
      </c>
      <c r="U210" s="46">
        <f t="shared" si="25"/>
        <v>20.268000000000001</v>
      </c>
      <c r="V210" s="46">
        <f t="shared" si="26"/>
        <v>30</v>
      </c>
      <c r="W210" s="29">
        <v>0</v>
      </c>
      <c r="X210" s="31" t="s">
        <v>393</v>
      </c>
      <c r="Y210" s="32" t="e">
        <f t="shared" si="27"/>
        <v>#VALUE!</v>
      </c>
    </row>
    <row r="211" spans="1:25" ht="23.25">
      <c r="A211" s="19">
        <v>207</v>
      </c>
      <c r="B211" s="33">
        <v>164333</v>
      </c>
      <c r="C211" s="33">
        <v>1222190363</v>
      </c>
      <c r="D211" s="34" t="s">
        <v>1142</v>
      </c>
      <c r="E211" s="35" t="s">
        <v>908</v>
      </c>
      <c r="F211" s="34" t="s">
        <v>1045</v>
      </c>
      <c r="G211" s="34" t="s">
        <v>52</v>
      </c>
      <c r="H211" s="33" t="s">
        <v>613</v>
      </c>
      <c r="I211" s="33" t="s">
        <v>378</v>
      </c>
      <c r="J211" s="42">
        <f t="shared" si="21"/>
        <v>61.586206896551722</v>
      </c>
      <c r="K211" s="44">
        <f t="shared" si="22"/>
        <v>6.1586206896551721</v>
      </c>
      <c r="L211" s="33" t="s">
        <v>1143</v>
      </c>
      <c r="M211" s="33" t="s">
        <v>380</v>
      </c>
      <c r="N211" s="42">
        <f t="shared" si="23"/>
        <v>60.65</v>
      </c>
      <c r="O211" s="42">
        <f t="shared" si="24"/>
        <v>12.129999999999999</v>
      </c>
      <c r="P211" s="28">
        <v>30</v>
      </c>
      <c r="Q211" s="37">
        <v>0</v>
      </c>
      <c r="R211" s="37">
        <v>0</v>
      </c>
      <c r="S211" s="37"/>
      <c r="T211" s="30">
        <v>0</v>
      </c>
      <c r="U211" s="46">
        <f t="shared" si="25"/>
        <v>0</v>
      </c>
      <c r="V211" s="46">
        <f t="shared" si="26"/>
        <v>30</v>
      </c>
      <c r="W211" s="37">
        <v>0</v>
      </c>
      <c r="X211" s="31">
        <v>5.8571428571428568</v>
      </c>
      <c r="Y211" s="32">
        <f t="shared" si="27"/>
        <v>54.14576354679803</v>
      </c>
    </row>
    <row r="212" spans="1:25" ht="23.25">
      <c r="A212" s="19">
        <v>208</v>
      </c>
      <c r="B212" s="33">
        <v>164844</v>
      </c>
      <c r="C212" s="33">
        <v>1222190365</v>
      </c>
      <c r="D212" s="34" t="s">
        <v>1144</v>
      </c>
      <c r="E212" s="35" t="s">
        <v>1145</v>
      </c>
      <c r="F212" s="34" t="s">
        <v>1146</v>
      </c>
      <c r="G212" s="34" t="s">
        <v>52</v>
      </c>
      <c r="H212" s="33" t="s">
        <v>758</v>
      </c>
      <c r="I212" s="33" t="s">
        <v>425</v>
      </c>
      <c r="J212" s="42">
        <f t="shared" si="21"/>
        <v>70.583333333333329</v>
      </c>
      <c r="K212" s="44">
        <f t="shared" si="22"/>
        <v>7.0583333333333327</v>
      </c>
      <c r="L212" s="33" t="s">
        <v>1147</v>
      </c>
      <c r="M212" s="33" t="s">
        <v>958</v>
      </c>
      <c r="N212" s="42">
        <f t="shared" si="23"/>
        <v>64.857142857142861</v>
      </c>
      <c r="O212" s="42">
        <f t="shared" si="24"/>
        <v>12.971428571428572</v>
      </c>
      <c r="P212" s="28">
        <v>30</v>
      </c>
      <c r="Q212" s="37">
        <v>0</v>
      </c>
      <c r="R212" s="37">
        <v>0</v>
      </c>
      <c r="S212" s="37"/>
      <c r="T212" s="30">
        <v>0</v>
      </c>
      <c r="U212" s="46">
        <f t="shared" si="25"/>
        <v>0</v>
      </c>
      <c r="V212" s="46">
        <f t="shared" si="26"/>
        <v>30</v>
      </c>
      <c r="W212" s="37">
        <v>0</v>
      </c>
      <c r="X212" s="31">
        <v>5.7142857142857144</v>
      </c>
      <c r="Y212" s="32">
        <f t="shared" si="27"/>
        <v>55.744047619047613</v>
      </c>
    </row>
    <row r="213" spans="1:25" ht="23.25">
      <c r="A213" s="19">
        <v>209</v>
      </c>
      <c r="B213" s="19">
        <v>164897</v>
      </c>
      <c r="C213" s="19">
        <v>1222190366</v>
      </c>
      <c r="D213" s="20" t="s">
        <v>43</v>
      </c>
      <c r="E213" s="27" t="s">
        <v>1148</v>
      </c>
      <c r="F213" s="20" t="s">
        <v>666</v>
      </c>
      <c r="G213" s="20" t="s">
        <v>52</v>
      </c>
      <c r="H213" s="19" t="s">
        <v>1149</v>
      </c>
      <c r="I213" s="19" t="s">
        <v>425</v>
      </c>
      <c r="J213" s="42">
        <f t="shared" si="21"/>
        <v>68.25</v>
      </c>
      <c r="K213" s="44">
        <f t="shared" si="22"/>
        <v>6.8250000000000002</v>
      </c>
      <c r="L213" s="19" t="s">
        <v>1150</v>
      </c>
      <c r="M213" s="19" t="s">
        <v>380</v>
      </c>
      <c r="N213" s="42">
        <f t="shared" si="23"/>
        <v>75.400000000000006</v>
      </c>
      <c r="O213" s="42">
        <f t="shared" si="24"/>
        <v>15.080000000000002</v>
      </c>
      <c r="P213" s="28">
        <v>0</v>
      </c>
      <c r="Q213" s="29">
        <v>35</v>
      </c>
      <c r="R213" s="29">
        <v>5</v>
      </c>
      <c r="S213" s="29"/>
      <c r="T213" s="30">
        <v>0</v>
      </c>
      <c r="U213" s="46">
        <f t="shared" si="25"/>
        <v>0</v>
      </c>
      <c r="V213" s="46">
        <f t="shared" si="26"/>
        <v>35</v>
      </c>
      <c r="W213" s="29">
        <v>0</v>
      </c>
      <c r="X213" s="31" t="s">
        <v>393</v>
      </c>
      <c r="Y213" s="32" t="e">
        <f t="shared" si="27"/>
        <v>#VALUE!</v>
      </c>
    </row>
    <row r="214" spans="1:25" ht="23.25">
      <c r="A214" s="19">
        <v>210</v>
      </c>
      <c r="B214" s="19">
        <v>165112</v>
      </c>
      <c r="C214" s="19">
        <v>1222190367</v>
      </c>
      <c r="D214" s="20" t="s">
        <v>1151</v>
      </c>
      <c r="E214" s="27" t="s">
        <v>1152</v>
      </c>
      <c r="F214" s="20" t="s">
        <v>1153</v>
      </c>
      <c r="G214" s="20" t="s">
        <v>23</v>
      </c>
      <c r="H214" s="19" t="s">
        <v>1154</v>
      </c>
      <c r="I214" s="19" t="s">
        <v>378</v>
      </c>
      <c r="J214" s="42">
        <f t="shared" si="21"/>
        <v>83.620689655172413</v>
      </c>
      <c r="K214" s="44">
        <f t="shared" si="22"/>
        <v>8.362068965517242</v>
      </c>
      <c r="L214" s="19" t="s">
        <v>1155</v>
      </c>
      <c r="M214" s="19" t="s">
        <v>380</v>
      </c>
      <c r="N214" s="42">
        <f t="shared" si="23"/>
        <v>79.099999999999994</v>
      </c>
      <c r="O214" s="42">
        <f t="shared" si="24"/>
        <v>15.819999999999999</v>
      </c>
      <c r="P214" s="28">
        <v>0</v>
      </c>
      <c r="Q214" s="29">
        <v>35</v>
      </c>
      <c r="R214" s="29">
        <v>0</v>
      </c>
      <c r="S214" s="29"/>
      <c r="T214" s="30">
        <v>0</v>
      </c>
      <c r="U214" s="46">
        <f t="shared" si="25"/>
        <v>0</v>
      </c>
      <c r="V214" s="46">
        <f t="shared" si="26"/>
        <v>35</v>
      </c>
      <c r="W214" s="29">
        <v>0</v>
      </c>
      <c r="X214" s="31" t="s">
        <v>393</v>
      </c>
      <c r="Y214" s="32" t="e">
        <f t="shared" si="27"/>
        <v>#VALUE!</v>
      </c>
    </row>
    <row r="215" spans="1:25" ht="34.5">
      <c r="A215" s="19">
        <v>211</v>
      </c>
      <c r="B215" s="33">
        <v>175263</v>
      </c>
      <c r="C215" s="33">
        <v>1222190369</v>
      </c>
      <c r="D215" s="34" t="s">
        <v>1156</v>
      </c>
      <c r="E215" s="35" t="s">
        <v>1157</v>
      </c>
      <c r="F215" s="34" t="s">
        <v>1158</v>
      </c>
      <c r="G215" s="34" t="s">
        <v>140</v>
      </c>
      <c r="H215" s="33" t="s">
        <v>1159</v>
      </c>
      <c r="I215" s="33" t="s">
        <v>378</v>
      </c>
      <c r="J215" s="42">
        <f t="shared" si="21"/>
        <v>80.931034482758619</v>
      </c>
      <c r="K215" s="44">
        <f t="shared" si="22"/>
        <v>8.0931034482758619</v>
      </c>
      <c r="L215" s="33" t="s">
        <v>1160</v>
      </c>
      <c r="M215" s="33" t="s">
        <v>398</v>
      </c>
      <c r="N215" s="42">
        <f t="shared" si="23"/>
        <v>79.875</v>
      </c>
      <c r="O215" s="42">
        <f t="shared" si="24"/>
        <v>15.975</v>
      </c>
      <c r="P215" s="36">
        <v>30</v>
      </c>
      <c r="Q215" s="37">
        <v>35</v>
      </c>
      <c r="R215" s="37">
        <v>0</v>
      </c>
      <c r="S215" s="37"/>
      <c r="T215" s="30">
        <v>0</v>
      </c>
      <c r="U215" s="46">
        <f t="shared" si="25"/>
        <v>0</v>
      </c>
      <c r="V215" s="46">
        <f t="shared" si="26"/>
        <v>35</v>
      </c>
      <c r="W215" s="37">
        <v>0</v>
      </c>
      <c r="X215" s="38" t="s">
        <v>393</v>
      </c>
      <c r="Y215" s="32" t="e">
        <f t="shared" si="27"/>
        <v>#VALUE!</v>
      </c>
    </row>
    <row r="216" spans="1:25" ht="23.25">
      <c r="A216" s="19">
        <v>212</v>
      </c>
      <c r="B216" s="33">
        <v>175267</v>
      </c>
      <c r="C216" s="33">
        <v>1222190370</v>
      </c>
      <c r="D216" s="34" t="s">
        <v>329</v>
      </c>
      <c r="E216" s="35" t="s">
        <v>330</v>
      </c>
      <c r="F216" s="34" t="s">
        <v>209</v>
      </c>
      <c r="G216" s="34" t="s">
        <v>28</v>
      </c>
      <c r="H216" s="33" t="s">
        <v>1161</v>
      </c>
      <c r="I216" s="33" t="s">
        <v>378</v>
      </c>
      <c r="J216" s="42">
        <f t="shared" si="21"/>
        <v>75.034482758620683</v>
      </c>
      <c r="K216" s="44">
        <f t="shared" si="22"/>
        <v>7.503448275862068</v>
      </c>
      <c r="L216" s="33" t="s">
        <v>1162</v>
      </c>
      <c r="M216" s="33" t="s">
        <v>392</v>
      </c>
      <c r="N216" s="42">
        <f t="shared" si="23"/>
        <v>83.800000000000011</v>
      </c>
      <c r="O216" s="42">
        <f t="shared" si="24"/>
        <v>16.760000000000002</v>
      </c>
      <c r="P216" s="36">
        <v>0</v>
      </c>
      <c r="Q216" s="37">
        <v>0</v>
      </c>
      <c r="R216" s="37">
        <v>0</v>
      </c>
      <c r="S216" s="37"/>
      <c r="T216" s="30" t="s">
        <v>59</v>
      </c>
      <c r="U216" s="46">
        <f t="shared" si="25"/>
        <v>20.8</v>
      </c>
      <c r="V216" s="46">
        <f t="shared" si="26"/>
        <v>20.8</v>
      </c>
      <c r="W216" s="37">
        <v>0</v>
      </c>
      <c r="X216" s="38" t="s">
        <v>393</v>
      </c>
      <c r="Y216" s="32" t="e">
        <f t="shared" si="27"/>
        <v>#VALUE!</v>
      </c>
    </row>
    <row r="217" spans="1:25" ht="23.25">
      <c r="A217" s="19">
        <v>213</v>
      </c>
      <c r="B217" s="19">
        <v>175605</v>
      </c>
      <c r="C217" s="19">
        <v>1222190374</v>
      </c>
      <c r="D217" s="20" t="s">
        <v>1163</v>
      </c>
      <c r="E217" s="27" t="s">
        <v>1164</v>
      </c>
      <c r="F217" s="20" t="s">
        <v>1165</v>
      </c>
      <c r="G217" s="20" t="s">
        <v>23</v>
      </c>
      <c r="H217" s="19" t="s">
        <v>1166</v>
      </c>
      <c r="I217" s="19" t="s">
        <v>425</v>
      </c>
      <c r="J217" s="42">
        <f t="shared" si="21"/>
        <v>55.25</v>
      </c>
      <c r="K217" s="44">
        <f t="shared" si="22"/>
        <v>5.5250000000000004</v>
      </c>
      <c r="L217" s="19" t="s">
        <v>1167</v>
      </c>
      <c r="M217" s="19" t="s">
        <v>398</v>
      </c>
      <c r="N217" s="42">
        <f t="shared" si="23"/>
        <v>55</v>
      </c>
      <c r="O217" s="42">
        <f t="shared" si="24"/>
        <v>11</v>
      </c>
      <c r="P217" s="28">
        <v>30</v>
      </c>
      <c r="Q217" s="29">
        <v>35</v>
      </c>
      <c r="R217" s="29">
        <v>0</v>
      </c>
      <c r="S217" s="29"/>
      <c r="T217" s="30">
        <v>0</v>
      </c>
      <c r="U217" s="46">
        <f t="shared" si="25"/>
        <v>0</v>
      </c>
      <c r="V217" s="46">
        <f t="shared" si="26"/>
        <v>35</v>
      </c>
      <c r="W217" s="29">
        <v>0</v>
      </c>
      <c r="X217" s="31" t="s">
        <v>393</v>
      </c>
      <c r="Y217" s="32" t="e">
        <f t="shared" si="27"/>
        <v>#VALUE!</v>
      </c>
    </row>
    <row r="218" spans="1:25" ht="34.5">
      <c r="A218" s="19">
        <v>214</v>
      </c>
      <c r="B218" s="19">
        <v>175894</v>
      </c>
      <c r="C218" s="19">
        <v>1222190377</v>
      </c>
      <c r="D218" s="20" t="s">
        <v>1168</v>
      </c>
      <c r="E218" s="27" t="s">
        <v>1169</v>
      </c>
      <c r="F218" s="20" t="s">
        <v>828</v>
      </c>
      <c r="G218" s="20" t="s">
        <v>90</v>
      </c>
      <c r="H218" s="19" t="s">
        <v>1086</v>
      </c>
      <c r="I218" s="19" t="s">
        <v>378</v>
      </c>
      <c r="J218" s="42">
        <f t="shared" si="21"/>
        <v>69.241379310344826</v>
      </c>
      <c r="K218" s="44">
        <f t="shared" si="22"/>
        <v>6.9241379310344824</v>
      </c>
      <c r="L218" s="19" t="s">
        <v>1170</v>
      </c>
      <c r="M218" s="19" t="s">
        <v>380</v>
      </c>
      <c r="N218" s="42">
        <f t="shared" si="23"/>
        <v>69.2</v>
      </c>
      <c r="O218" s="42">
        <f t="shared" si="24"/>
        <v>13.84</v>
      </c>
      <c r="P218" s="28">
        <v>0</v>
      </c>
      <c r="Q218" s="29">
        <v>35</v>
      </c>
      <c r="R218" s="29">
        <v>0</v>
      </c>
      <c r="S218" s="29"/>
      <c r="T218" s="30">
        <v>0</v>
      </c>
      <c r="U218" s="46">
        <f t="shared" si="25"/>
        <v>0</v>
      </c>
      <c r="V218" s="46">
        <f t="shared" si="26"/>
        <v>35</v>
      </c>
      <c r="W218" s="29">
        <v>0</v>
      </c>
      <c r="X218" s="31" t="s">
        <v>393</v>
      </c>
      <c r="Y218" s="32" t="e">
        <f t="shared" si="27"/>
        <v>#VALUE!</v>
      </c>
    </row>
    <row r="219" spans="1:25" ht="34.5">
      <c r="A219" s="19">
        <v>215</v>
      </c>
      <c r="B219" s="33">
        <v>175914</v>
      </c>
      <c r="C219" s="33">
        <v>1222190378</v>
      </c>
      <c r="D219" s="34" t="s">
        <v>1171</v>
      </c>
      <c r="E219" s="35" t="s">
        <v>1172</v>
      </c>
      <c r="F219" s="34" t="s">
        <v>1173</v>
      </c>
      <c r="G219" s="34" t="s">
        <v>28</v>
      </c>
      <c r="H219" s="33" t="s">
        <v>1174</v>
      </c>
      <c r="I219" s="33" t="s">
        <v>1175</v>
      </c>
      <c r="J219" s="42">
        <f t="shared" si="21"/>
        <v>76.385542168674704</v>
      </c>
      <c r="K219" s="44">
        <f t="shared" si="22"/>
        <v>7.6385542168674707</v>
      </c>
      <c r="L219" s="33" t="s">
        <v>1176</v>
      </c>
      <c r="M219" s="33" t="s">
        <v>392</v>
      </c>
      <c r="N219" s="42">
        <f t="shared" si="23"/>
        <v>82.3</v>
      </c>
      <c r="O219" s="42">
        <f t="shared" si="24"/>
        <v>16.46</v>
      </c>
      <c r="P219" s="36">
        <v>0</v>
      </c>
      <c r="Q219" s="37">
        <v>0</v>
      </c>
      <c r="R219" s="37">
        <v>0</v>
      </c>
      <c r="S219" s="37"/>
      <c r="T219" s="30" t="s">
        <v>48</v>
      </c>
      <c r="U219" s="46">
        <f t="shared" si="25"/>
        <v>20.268000000000001</v>
      </c>
      <c r="V219" s="46">
        <f t="shared" si="26"/>
        <v>20.268000000000001</v>
      </c>
      <c r="W219" s="37">
        <v>0</v>
      </c>
      <c r="X219" s="38" t="s">
        <v>393</v>
      </c>
      <c r="Y219" s="32" t="e">
        <f t="shared" si="27"/>
        <v>#VALUE!</v>
      </c>
    </row>
    <row r="220" spans="1:25" ht="23.25">
      <c r="A220" s="19">
        <v>216</v>
      </c>
      <c r="B220" s="19">
        <v>175952</v>
      </c>
      <c r="C220" s="19">
        <v>1222190379</v>
      </c>
      <c r="D220" s="20" t="s">
        <v>331</v>
      </c>
      <c r="E220" s="27" t="s">
        <v>332</v>
      </c>
      <c r="F220" s="20" t="s">
        <v>333</v>
      </c>
      <c r="G220" s="20" t="s">
        <v>23</v>
      </c>
      <c r="H220" s="19" t="s">
        <v>1177</v>
      </c>
      <c r="I220" s="19" t="s">
        <v>375</v>
      </c>
      <c r="J220" s="42">
        <f t="shared" si="21"/>
        <v>69.714285714285708</v>
      </c>
      <c r="K220" s="44">
        <f t="shared" si="22"/>
        <v>6.9714285714285706</v>
      </c>
      <c r="L220" s="19" t="s">
        <v>1178</v>
      </c>
      <c r="M220" s="19" t="s">
        <v>380</v>
      </c>
      <c r="N220" s="42">
        <f t="shared" si="23"/>
        <v>61.45</v>
      </c>
      <c r="O220" s="42">
        <f t="shared" si="24"/>
        <v>12.290000000000001</v>
      </c>
      <c r="P220" s="28">
        <v>30</v>
      </c>
      <c r="Q220" s="29">
        <v>0</v>
      </c>
      <c r="R220" s="29">
        <v>0</v>
      </c>
      <c r="S220" s="29"/>
      <c r="T220" s="30">
        <v>0</v>
      </c>
      <c r="U220" s="46">
        <f t="shared" si="25"/>
        <v>0</v>
      </c>
      <c r="V220" s="46">
        <f t="shared" si="26"/>
        <v>30</v>
      </c>
      <c r="W220" s="29">
        <v>0</v>
      </c>
      <c r="X220" s="31" t="s">
        <v>393</v>
      </c>
      <c r="Y220" s="32" t="e">
        <f t="shared" si="27"/>
        <v>#VALUE!</v>
      </c>
    </row>
    <row r="221" spans="1:25" ht="23.25">
      <c r="A221" s="19">
        <v>217</v>
      </c>
      <c r="B221" s="19">
        <v>175963</v>
      </c>
      <c r="C221" s="19">
        <v>1222190380</v>
      </c>
      <c r="D221" s="20" t="s">
        <v>1179</v>
      </c>
      <c r="E221" s="27" t="s">
        <v>1180</v>
      </c>
      <c r="F221" s="20" t="s">
        <v>1181</v>
      </c>
      <c r="G221" s="20" t="s">
        <v>90</v>
      </c>
      <c r="H221" s="19" t="s">
        <v>1182</v>
      </c>
      <c r="I221" s="19" t="s">
        <v>378</v>
      </c>
      <c r="J221" s="42">
        <f t="shared" si="21"/>
        <v>64.172413793103445</v>
      </c>
      <c r="K221" s="44">
        <f t="shared" si="22"/>
        <v>6.4172413793103447</v>
      </c>
      <c r="L221" s="19" t="s">
        <v>1183</v>
      </c>
      <c r="M221" s="19" t="s">
        <v>398</v>
      </c>
      <c r="N221" s="42">
        <f t="shared" si="23"/>
        <v>59.083333333333336</v>
      </c>
      <c r="O221" s="42">
        <f t="shared" si="24"/>
        <v>11.816666666666666</v>
      </c>
      <c r="P221" s="28">
        <v>30</v>
      </c>
      <c r="Q221" s="29">
        <v>35</v>
      </c>
      <c r="R221" s="29">
        <v>0</v>
      </c>
      <c r="S221" s="29"/>
      <c r="T221" s="30">
        <v>0</v>
      </c>
      <c r="U221" s="46">
        <f t="shared" si="25"/>
        <v>0</v>
      </c>
      <c r="V221" s="46">
        <f t="shared" si="26"/>
        <v>35</v>
      </c>
      <c r="W221" s="29">
        <v>0</v>
      </c>
      <c r="X221" s="31" t="s">
        <v>393</v>
      </c>
      <c r="Y221" s="32" t="e">
        <f t="shared" si="27"/>
        <v>#VALUE!</v>
      </c>
    </row>
    <row r="222" spans="1:25" ht="23.25">
      <c r="A222" s="19">
        <v>218</v>
      </c>
      <c r="B222" s="33">
        <v>176015</v>
      </c>
      <c r="C222" s="33">
        <v>1222190384</v>
      </c>
      <c r="D222" s="34" t="s">
        <v>1184</v>
      </c>
      <c r="E222" s="35" t="s">
        <v>1185</v>
      </c>
      <c r="F222" s="34" t="s">
        <v>1186</v>
      </c>
      <c r="G222" s="34" t="s">
        <v>52</v>
      </c>
      <c r="H222" s="33" t="s">
        <v>1187</v>
      </c>
      <c r="I222" s="33" t="s">
        <v>425</v>
      </c>
      <c r="J222" s="42">
        <f t="shared" si="21"/>
        <v>64.083333333333329</v>
      </c>
      <c r="K222" s="44">
        <f t="shared" si="22"/>
        <v>6.4083333333333332</v>
      </c>
      <c r="L222" s="33" t="s">
        <v>1188</v>
      </c>
      <c r="M222" s="33" t="s">
        <v>432</v>
      </c>
      <c r="N222" s="42">
        <f t="shared" si="23"/>
        <v>60</v>
      </c>
      <c r="O222" s="42">
        <f t="shared" si="24"/>
        <v>12</v>
      </c>
      <c r="P222" s="28">
        <v>30</v>
      </c>
      <c r="Q222" s="37">
        <v>0</v>
      </c>
      <c r="R222" s="37">
        <v>0</v>
      </c>
      <c r="S222" s="37"/>
      <c r="T222" s="30">
        <v>0</v>
      </c>
      <c r="U222" s="46">
        <f t="shared" si="25"/>
        <v>0</v>
      </c>
      <c r="V222" s="46">
        <f t="shared" si="26"/>
        <v>30</v>
      </c>
      <c r="W222" s="37">
        <v>0</v>
      </c>
      <c r="X222" s="38" t="s">
        <v>393</v>
      </c>
      <c r="Y222" s="32" t="e">
        <f t="shared" si="27"/>
        <v>#VALUE!</v>
      </c>
    </row>
    <row r="223" spans="1:25" ht="23.25">
      <c r="A223" s="19">
        <v>219</v>
      </c>
      <c r="B223" s="33">
        <v>235998</v>
      </c>
      <c r="C223" s="33">
        <v>1222190386</v>
      </c>
      <c r="D223" s="34" t="s">
        <v>1189</v>
      </c>
      <c r="E223" s="35" t="s">
        <v>1190</v>
      </c>
      <c r="F223" s="34" t="s">
        <v>1191</v>
      </c>
      <c r="G223" s="34" t="s">
        <v>52</v>
      </c>
      <c r="H223" s="33" t="s">
        <v>721</v>
      </c>
      <c r="I223" s="33" t="s">
        <v>380</v>
      </c>
      <c r="J223" s="42">
        <f t="shared" si="21"/>
        <v>67.650000000000006</v>
      </c>
      <c r="K223" s="44">
        <f t="shared" si="22"/>
        <v>6.7650000000000006</v>
      </c>
      <c r="L223" s="33" t="s">
        <v>692</v>
      </c>
      <c r="M223" s="33" t="s">
        <v>380</v>
      </c>
      <c r="N223" s="42">
        <f t="shared" si="23"/>
        <v>63.35</v>
      </c>
      <c r="O223" s="42">
        <f t="shared" si="24"/>
        <v>12.67</v>
      </c>
      <c r="P223" s="28">
        <v>30</v>
      </c>
      <c r="Q223" s="37">
        <v>0</v>
      </c>
      <c r="R223" s="37">
        <v>0</v>
      </c>
      <c r="S223" s="37"/>
      <c r="T223" s="30">
        <v>0</v>
      </c>
      <c r="U223" s="46">
        <f t="shared" si="25"/>
        <v>0</v>
      </c>
      <c r="V223" s="46">
        <f t="shared" si="26"/>
        <v>30</v>
      </c>
      <c r="W223" s="37">
        <v>0</v>
      </c>
      <c r="X223" s="38" t="s">
        <v>393</v>
      </c>
      <c r="Y223" s="32" t="e">
        <f t="shared" si="27"/>
        <v>#VALUE!</v>
      </c>
    </row>
    <row r="224" spans="1:25" ht="34.5">
      <c r="A224" s="19">
        <v>220</v>
      </c>
      <c r="B224" s="19">
        <v>236015</v>
      </c>
      <c r="C224" s="19">
        <v>1222190387</v>
      </c>
      <c r="D224" s="20" t="s">
        <v>335</v>
      </c>
      <c r="E224" s="27" t="s">
        <v>336</v>
      </c>
      <c r="F224" s="20" t="s">
        <v>337</v>
      </c>
      <c r="G224" s="20" t="s">
        <v>140</v>
      </c>
      <c r="H224" s="19" t="s">
        <v>1192</v>
      </c>
      <c r="I224" s="19" t="s">
        <v>425</v>
      </c>
      <c r="J224" s="42">
        <f t="shared" si="21"/>
        <v>76.166666666666671</v>
      </c>
      <c r="K224" s="44">
        <f t="shared" si="22"/>
        <v>7.6166666666666671</v>
      </c>
      <c r="L224" s="19" t="s">
        <v>1193</v>
      </c>
      <c r="M224" s="19" t="s">
        <v>380</v>
      </c>
      <c r="N224" s="42">
        <f t="shared" si="23"/>
        <v>76.45</v>
      </c>
      <c r="O224" s="42">
        <f t="shared" si="24"/>
        <v>15.290000000000001</v>
      </c>
      <c r="P224" s="28">
        <v>0</v>
      </c>
      <c r="Q224" s="29">
        <v>0</v>
      </c>
      <c r="R224" s="29">
        <v>0</v>
      </c>
      <c r="S224" s="29"/>
      <c r="T224" s="30" t="s">
        <v>59</v>
      </c>
      <c r="U224" s="46">
        <f t="shared" si="25"/>
        <v>20.8</v>
      </c>
      <c r="V224" s="46">
        <f t="shared" si="26"/>
        <v>20.8</v>
      </c>
      <c r="W224" s="29">
        <v>0</v>
      </c>
      <c r="X224" s="31" t="s">
        <v>393</v>
      </c>
      <c r="Y224" s="32" t="e">
        <f t="shared" si="27"/>
        <v>#VALUE!</v>
      </c>
    </row>
    <row r="225" spans="1:25" ht="23.25">
      <c r="A225" s="19">
        <v>221</v>
      </c>
      <c r="B225" s="19">
        <v>236023</v>
      </c>
      <c r="C225" s="19">
        <v>1222190388</v>
      </c>
      <c r="D225" s="20" t="s">
        <v>340</v>
      </c>
      <c r="E225" s="27" t="s">
        <v>341</v>
      </c>
      <c r="F225" s="20" t="s">
        <v>200</v>
      </c>
      <c r="G225" s="20" t="s">
        <v>39</v>
      </c>
      <c r="H225" s="19" t="s">
        <v>1194</v>
      </c>
      <c r="I225" s="19" t="s">
        <v>462</v>
      </c>
      <c r="J225" s="42">
        <f t="shared" si="21"/>
        <v>60.111111111111114</v>
      </c>
      <c r="K225" s="44">
        <f t="shared" si="22"/>
        <v>6.0111111111111111</v>
      </c>
      <c r="L225" s="19" t="s">
        <v>1195</v>
      </c>
      <c r="M225" s="19" t="s">
        <v>1196</v>
      </c>
      <c r="N225" s="42">
        <f t="shared" si="23"/>
        <v>76.5</v>
      </c>
      <c r="O225" s="42">
        <f t="shared" si="24"/>
        <v>15.3</v>
      </c>
      <c r="P225" s="28"/>
      <c r="Q225" s="29"/>
      <c r="R225" s="29"/>
      <c r="S225" s="29"/>
      <c r="T225" s="30" t="s">
        <v>160</v>
      </c>
      <c r="U225" s="46">
        <f t="shared" si="25"/>
        <v>21.332000000000001</v>
      </c>
      <c r="V225" s="46">
        <f t="shared" si="26"/>
        <v>21.332000000000001</v>
      </c>
      <c r="W225" s="29"/>
      <c r="X225" s="31" t="s">
        <v>393</v>
      </c>
      <c r="Y225" s="32" t="e">
        <f t="shared" si="27"/>
        <v>#VALUE!</v>
      </c>
    </row>
    <row r="226" spans="1:25" ht="23.25">
      <c r="A226" s="19">
        <v>222</v>
      </c>
      <c r="B226" s="19">
        <v>236024</v>
      </c>
      <c r="C226" s="19">
        <v>1222190389</v>
      </c>
      <c r="D226" s="20" t="s">
        <v>1197</v>
      </c>
      <c r="E226" s="27" t="s">
        <v>1198</v>
      </c>
      <c r="F226" s="20" t="s">
        <v>22</v>
      </c>
      <c r="G226" s="20" t="s">
        <v>52</v>
      </c>
      <c r="H226" s="19" t="s">
        <v>1159</v>
      </c>
      <c r="I226" s="19" t="s">
        <v>378</v>
      </c>
      <c r="J226" s="42">
        <f t="shared" si="21"/>
        <v>80.931034482758619</v>
      </c>
      <c r="K226" s="44">
        <f t="shared" si="22"/>
        <v>8.0931034482758619</v>
      </c>
      <c r="L226" s="19" t="s">
        <v>798</v>
      </c>
      <c r="M226" s="19" t="s">
        <v>398</v>
      </c>
      <c r="N226" s="42">
        <f t="shared" si="23"/>
        <v>78.291666666666671</v>
      </c>
      <c r="O226" s="42">
        <f t="shared" si="24"/>
        <v>15.658333333333335</v>
      </c>
      <c r="P226" s="28">
        <v>30</v>
      </c>
      <c r="Q226" s="29">
        <v>35</v>
      </c>
      <c r="R226" s="29">
        <v>0</v>
      </c>
      <c r="S226" s="29"/>
      <c r="T226" s="30">
        <v>0</v>
      </c>
      <c r="U226" s="46">
        <f t="shared" si="25"/>
        <v>0</v>
      </c>
      <c r="V226" s="46">
        <f t="shared" si="26"/>
        <v>35</v>
      </c>
      <c r="W226" s="29">
        <v>0</v>
      </c>
      <c r="X226" s="31" t="s">
        <v>393</v>
      </c>
      <c r="Y226" s="32" t="e">
        <f t="shared" si="27"/>
        <v>#VALUE!</v>
      </c>
    </row>
    <row r="228" spans="1:25" s="54" customFormat="1" ht="114.75" customHeight="1">
      <c r="A228" s="67" t="s">
        <v>1231</v>
      </c>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row>
    <row r="229" spans="1:25" s="54" customFormat="1" ht="23.25" customHeight="1">
      <c r="A229" s="69" t="s">
        <v>1203</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row>
  </sheetData>
  <sortState ref="A2:AA226">
    <sortCondition descending="1" ref="Y1"/>
  </sortState>
  <mergeCells count="3">
    <mergeCell ref="A228:Y228"/>
    <mergeCell ref="A229:Y229"/>
    <mergeCell ref="A1:Y1"/>
  </mergeCells>
  <conditionalFormatting sqref="C3:C226">
    <cfRule type="duplicateValues" dxfId="14" priority="3"/>
  </conditionalFormatting>
  <conditionalFormatting sqref="C203">
    <cfRule type="duplicateValues" dxfId="13" priority="2"/>
  </conditionalFormatting>
  <conditionalFormatting sqref="C91">
    <cfRule type="duplicateValues" dxfId="12" priority="1"/>
  </conditionalFormatting>
  <pageMargins left="0.7" right="0.7" top="0.75" bottom="0.75" header="0.3" footer="0.3"/>
  <pageSetup scale="70" orientation="landscape" verticalDpi="0" r:id="rId1"/>
  <rowBreaks count="1" manualBreakCount="1">
    <brk id="24" max="16383" man="1"/>
  </rowBreaks>
</worksheet>
</file>

<file path=xl/worksheets/sheet9.xml><?xml version="1.0" encoding="utf-8"?>
<worksheet xmlns="http://schemas.openxmlformats.org/spreadsheetml/2006/main" xmlns:r="http://schemas.openxmlformats.org/officeDocument/2006/relationships">
  <dimension ref="A1:Z104"/>
  <sheetViews>
    <sheetView topLeftCell="A18" workbookViewId="0">
      <selection activeCell="A27" sqref="A27:Z27"/>
    </sheetView>
  </sheetViews>
  <sheetFormatPr defaultColWidth="6.85546875" defaultRowHeight="15"/>
  <cols>
    <col min="1" max="1" width="3.28515625" style="16" customWidth="1"/>
    <col min="2" max="2" width="6.7109375" style="16" customWidth="1"/>
    <col min="3" max="3" width="10.7109375" style="16" customWidth="1"/>
    <col min="4" max="4" width="7.85546875" style="16" customWidth="1"/>
    <col min="5" max="5" width="6.85546875" style="16"/>
    <col min="6" max="6" width="6" style="16" customWidth="1"/>
    <col min="7" max="7" width="4.140625" style="16" customWidth="1"/>
    <col min="8" max="8" width="4.28515625" style="16" customWidth="1"/>
    <col min="9" max="9" width="4.140625" style="16" customWidth="1"/>
    <col min="10" max="10" width="7" style="43" customWidth="1"/>
    <col min="11" max="11" width="5.5703125" style="43" customWidth="1"/>
    <col min="12" max="12" width="4.140625" style="16" customWidth="1"/>
    <col min="13" max="13" width="4" style="16" customWidth="1"/>
    <col min="14" max="14" width="6.85546875" style="43" customWidth="1"/>
    <col min="15" max="15" width="6.42578125" style="43" customWidth="1"/>
    <col min="16" max="16" width="4.42578125" style="16" customWidth="1"/>
    <col min="17" max="17" width="3.85546875" style="16" customWidth="1"/>
    <col min="18" max="18" width="4" style="16" customWidth="1"/>
    <col min="19" max="19" width="3.5703125" style="16" customWidth="1"/>
    <col min="20" max="20" width="5.28515625" style="39" customWidth="1"/>
    <col min="21" max="21" width="6.5703125" style="47" customWidth="1"/>
    <col min="22" max="22" width="5.85546875" style="49" customWidth="1"/>
    <col min="23" max="23" width="3.7109375" style="16" customWidth="1"/>
    <col min="24" max="24" width="6.28515625" style="16" customWidth="1"/>
    <col min="25" max="25" width="3.140625" style="40" customWidth="1"/>
    <col min="26" max="26" width="6.28515625" style="39" customWidth="1"/>
    <col min="27" max="16384" width="6.85546875" style="16"/>
  </cols>
  <sheetData>
    <row r="1" spans="1:26" s="54" customFormat="1" ht="45.75" customHeight="1">
      <c r="A1" s="66" t="s">
        <v>1213</v>
      </c>
      <c r="B1" s="66"/>
      <c r="C1" s="66"/>
      <c r="D1" s="66"/>
      <c r="E1" s="66"/>
      <c r="F1" s="66"/>
      <c r="G1" s="66"/>
      <c r="H1" s="66"/>
      <c r="I1" s="66"/>
      <c r="J1" s="66"/>
      <c r="K1" s="66"/>
      <c r="L1" s="66"/>
      <c r="M1" s="66"/>
      <c r="N1" s="66"/>
      <c r="O1" s="66"/>
      <c r="P1" s="66"/>
      <c r="Q1" s="66"/>
      <c r="R1" s="66"/>
      <c r="S1" s="66"/>
      <c r="T1" s="66"/>
      <c r="U1" s="66"/>
      <c r="V1" s="66"/>
      <c r="W1" s="66"/>
      <c r="X1" s="66"/>
      <c r="Y1" s="66"/>
      <c r="Z1" s="66"/>
    </row>
    <row r="2" spans="1:26" ht="135.75">
      <c r="A2" s="20" t="s">
        <v>343</v>
      </c>
      <c r="B2" s="20" t="s">
        <v>344</v>
      </c>
      <c r="C2" s="20" t="s">
        <v>345</v>
      </c>
      <c r="D2" s="20" t="s">
        <v>346</v>
      </c>
      <c r="E2" s="20" t="s">
        <v>347</v>
      </c>
      <c r="F2" s="21" t="s">
        <v>348</v>
      </c>
      <c r="G2" s="21" t="s">
        <v>6</v>
      </c>
      <c r="H2" s="21" t="s">
        <v>349</v>
      </c>
      <c r="I2" s="21" t="s">
        <v>350</v>
      </c>
      <c r="J2" s="41" t="s">
        <v>351</v>
      </c>
      <c r="K2" s="41" t="s">
        <v>352</v>
      </c>
      <c r="L2" s="21" t="s">
        <v>353</v>
      </c>
      <c r="M2" s="21" t="s">
        <v>354</v>
      </c>
      <c r="N2" s="41" t="s">
        <v>355</v>
      </c>
      <c r="O2" s="41" t="s">
        <v>356</v>
      </c>
      <c r="P2" s="22" t="s">
        <v>357</v>
      </c>
      <c r="Q2" s="23" t="s">
        <v>358</v>
      </c>
      <c r="R2" s="22" t="s">
        <v>359</v>
      </c>
      <c r="S2" s="22" t="s">
        <v>360</v>
      </c>
      <c r="T2" s="24" t="s">
        <v>361</v>
      </c>
      <c r="U2" s="45" t="s">
        <v>362</v>
      </c>
      <c r="V2" s="48" t="s">
        <v>17</v>
      </c>
      <c r="W2" s="22" t="s">
        <v>363</v>
      </c>
      <c r="X2" s="25" t="s">
        <v>364</v>
      </c>
      <c r="Y2" s="23" t="s">
        <v>365</v>
      </c>
      <c r="Z2" s="26" t="s">
        <v>366</v>
      </c>
    </row>
    <row r="3" spans="1:26" ht="34.5">
      <c r="A3" s="19">
        <v>1</v>
      </c>
      <c r="B3" s="33">
        <v>163988</v>
      </c>
      <c r="C3" s="33">
        <v>1222190021</v>
      </c>
      <c r="D3" s="34" t="s">
        <v>413</v>
      </c>
      <c r="E3" s="35" t="s">
        <v>417</v>
      </c>
      <c r="F3" s="34" t="s">
        <v>418</v>
      </c>
      <c r="G3" s="34" t="s">
        <v>140</v>
      </c>
      <c r="H3" s="33" t="s">
        <v>419</v>
      </c>
      <c r="I3" s="33" t="s">
        <v>375</v>
      </c>
      <c r="J3" s="42">
        <f t="shared" ref="J3:J25" si="0">(H3*100)/I3</f>
        <v>82.063492063492063</v>
      </c>
      <c r="K3" s="44">
        <f t="shared" ref="K3:K25" si="1">J3/10</f>
        <v>8.2063492063492056</v>
      </c>
      <c r="L3" s="33" t="s">
        <v>420</v>
      </c>
      <c r="M3" s="33" t="s">
        <v>380</v>
      </c>
      <c r="N3" s="42">
        <f t="shared" ref="N3:N25" si="2">(L3*100)/M3</f>
        <v>85.5</v>
      </c>
      <c r="O3" s="42">
        <f t="shared" ref="O3:O25" si="3">N3/5</f>
        <v>17.100000000000001</v>
      </c>
      <c r="P3" s="36">
        <v>0</v>
      </c>
      <c r="Q3" s="37">
        <v>0</v>
      </c>
      <c r="R3" s="37">
        <v>0</v>
      </c>
      <c r="S3" s="37"/>
      <c r="T3" s="30" t="s">
        <v>160</v>
      </c>
      <c r="U3" s="46">
        <f t="shared" ref="U3:U25" si="4">T3*0.4</f>
        <v>21.332000000000001</v>
      </c>
      <c r="V3" s="46">
        <f t="shared" ref="V3:V25" si="5">MAX(P3,Q3,R3,S3,U3)</f>
        <v>21.332000000000001</v>
      </c>
      <c r="W3" s="37">
        <v>0</v>
      </c>
      <c r="X3" s="38">
        <v>5.4285714285714288</v>
      </c>
      <c r="Y3" s="37">
        <v>5</v>
      </c>
      <c r="Z3" s="32">
        <f t="shared" ref="Z3:Z25" si="6">Y3+X3+W3+V3+O3+K3</f>
        <v>57.066920634920635</v>
      </c>
    </row>
    <row r="4" spans="1:26" ht="23.25">
      <c r="A4" s="19">
        <v>2</v>
      </c>
      <c r="B4" s="19">
        <v>175697</v>
      </c>
      <c r="C4" s="19">
        <v>1222190029</v>
      </c>
      <c r="D4" s="20" t="s">
        <v>433</v>
      </c>
      <c r="E4" s="27" t="s">
        <v>434</v>
      </c>
      <c r="F4" s="20" t="s">
        <v>435</v>
      </c>
      <c r="G4" s="20" t="s">
        <v>140</v>
      </c>
      <c r="H4" s="19" t="s">
        <v>436</v>
      </c>
      <c r="I4" s="19" t="s">
        <v>378</v>
      </c>
      <c r="J4" s="42">
        <f t="shared" si="0"/>
        <v>82.310344827586206</v>
      </c>
      <c r="K4" s="44">
        <f t="shared" si="1"/>
        <v>8.2310344827586199</v>
      </c>
      <c r="L4" s="19" t="s">
        <v>437</v>
      </c>
      <c r="M4" s="19" t="s">
        <v>405</v>
      </c>
      <c r="N4" s="42">
        <f t="shared" si="2"/>
        <v>67.4375</v>
      </c>
      <c r="O4" s="42">
        <f t="shared" si="3"/>
        <v>13.487500000000001</v>
      </c>
      <c r="P4" s="28">
        <v>30</v>
      </c>
      <c r="Q4" s="29">
        <v>35</v>
      </c>
      <c r="R4" s="29">
        <v>0</v>
      </c>
      <c r="S4" s="29"/>
      <c r="T4" s="30">
        <v>0</v>
      </c>
      <c r="U4" s="46">
        <f t="shared" si="4"/>
        <v>0</v>
      </c>
      <c r="V4" s="46">
        <f t="shared" si="5"/>
        <v>35</v>
      </c>
      <c r="W4" s="29">
        <v>0</v>
      </c>
      <c r="X4" s="31">
        <v>6.8571428571428568</v>
      </c>
      <c r="Y4" s="29">
        <v>0</v>
      </c>
      <c r="Z4" s="32">
        <f t="shared" si="6"/>
        <v>63.575677339901475</v>
      </c>
    </row>
    <row r="5" spans="1:26" ht="23.25">
      <c r="A5" s="19">
        <v>3</v>
      </c>
      <c r="B5" s="33">
        <v>163704</v>
      </c>
      <c r="C5" s="33">
        <v>1222190071</v>
      </c>
      <c r="D5" s="34" t="s">
        <v>532</v>
      </c>
      <c r="E5" s="35" t="s">
        <v>533</v>
      </c>
      <c r="F5" s="34" t="s">
        <v>435</v>
      </c>
      <c r="G5" s="34" t="s">
        <v>140</v>
      </c>
      <c r="H5" s="33" t="s">
        <v>534</v>
      </c>
      <c r="I5" s="33" t="s">
        <v>378</v>
      </c>
      <c r="J5" s="42">
        <f t="shared" si="0"/>
        <v>54.344827586206897</v>
      </c>
      <c r="K5" s="44">
        <f t="shared" si="1"/>
        <v>5.4344827586206899</v>
      </c>
      <c r="L5" s="33" t="s">
        <v>535</v>
      </c>
      <c r="M5" s="33" t="s">
        <v>385</v>
      </c>
      <c r="N5" s="42">
        <f t="shared" si="2"/>
        <v>58.92307692307692</v>
      </c>
      <c r="O5" s="42">
        <f t="shared" si="3"/>
        <v>11.784615384615384</v>
      </c>
      <c r="P5" s="36">
        <v>30</v>
      </c>
      <c r="Q5" s="37">
        <v>0</v>
      </c>
      <c r="R5" s="37">
        <v>0</v>
      </c>
      <c r="S5" s="37"/>
      <c r="T5" s="30">
        <v>0</v>
      </c>
      <c r="U5" s="46">
        <f t="shared" si="4"/>
        <v>0</v>
      </c>
      <c r="V5" s="46">
        <f t="shared" si="5"/>
        <v>30</v>
      </c>
      <c r="W5" s="37">
        <v>0</v>
      </c>
      <c r="X5" s="38">
        <v>5.5714285714285712</v>
      </c>
      <c r="Y5" s="37">
        <v>0</v>
      </c>
      <c r="Z5" s="32">
        <f t="shared" si="6"/>
        <v>52.790526714664644</v>
      </c>
    </row>
    <row r="6" spans="1:26" ht="34.5">
      <c r="A6" s="19">
        <v>4</v>
      </c>
      <c r="B6" s="19">
        <v>161293</v>
      </c>
      <c r="C6" s="19">
        <v>1222190076</v>
      </c>
      <c r="D6" s="20" t="s">
        <v>538</v>
      </c>
      <c r="E6" s="27" t="s">
        <v>539</v>
      </c>
      <c r="F6" s="20" t="s">
        <v>139</v>
      </c>
      <c r="G6" s="20" t="s">
        <v>140</v>
      </c>
      <c r="H6" s="19" t="s">
        <v>540</v>
      </c>
      <c r="I6" s="19" t="s">
        <v>425</v>
      </c>
      <c r="J6" s="42">
        <f t="shared" si="0"/>
        <v>63.5</v>
      </c>
      <c r="K6" s="44">
        <f t="shared" si="1"/>
        <v>6.35</v>
      </c>
      <c r="L6" s="19" t="s">
        <v>541</v>
      </c>
      <c r="M6" s="19" t="s">
        <v>380</v>
      </c>
      <c r="N6" s="42">
        <f t="shared" si="2"/>
        <v>61.5</v>
      </c>
      <c r="O6" s="42">
        <f t="shared" si="3"/>
        <v>12.3</v>
      </c>
      <c r="P6" s="28">
        <v>0</v>
      </c>
      <c r="Q6" s="29">
        <v>0</v>
      </c>
      <c r="R6" s="29">
        <v>25</v>
      </c>
      <c r="S6" s="29">
        <v>12</v>
      </c>
      <c r="T6" s="30" t="s">
        <v>211</v>
      </c>
      <c r="U6" s="46">
        <f t="shared" si="4"/>
        <v>31.468000000000004</v>
      </c>
      <c r="V6" s="46">
        <f t="shared" si="5"/>
        <v>31.468000000000004</v>
      </c>
      <c r="W6" s="29">
        <v>0</v>
      </c>
      <c r="X6" s="31">
        <v>7.1428571428571432</v>
      </c>
      <c r="Y6" s="29">
        <v>5</v>
      </c>
      <c r="Z6" s="32">
        <f t="shared" si="6"/>
        <v>62.260857142857141</v>
      </c>
    </row>
    <row r="7" spans="1:26" ht="23.25">
      <c r="A7" s="19">
        <v>5</v>
      </c>
      <c r="B7" s="33">
        <v>160316</v>
      </c>
      <c r="C7" s="33">
        <v>1222190126</v>
      </c>
      <c r="D7" s="34" t="s">
        <v>619</v>
      </c>
      <c r="E7" s="35" t="s">
        <v>620</v>
      </c>
      <c r="F7" s="34" t="s">
        <v>621</v>
      </c>
      <c r="G7" s="34" t="s">
        <v>140</v>
      </c>
      <c r="H7" s="33" t="s">
        <v>622</v>
      </c>
      <c r="I7" s="33" t="s">
        <v>398</v>
      </c>
      <c r="J7" s="42">
        <f t="shared" si="0"/>
        <v>58.958333333333336</v>
      </c>
      <c r="K7" s="44">
        <f t="shared" si="1"/>
        <v>5.8958333333333339</v>
      </c>
      <c r="L7" s="33" t="s">
        <v>623</v>
      </c>
      <c r="M7" s="33" t="s">
        <v>373</v>
      </c>
      <c r="N7" s="42">
        <f t="shared" si="2"/>
        <v>61.68888888888889</v>
      </c>
      <c r="O7" s="42">
        <f t="shared" si="3"/>
        <v>12.337777777777777</v>
      </c>
      <c r="P7" s="36">
        <v>30</v>
      </c>
      <c r="Q7" s="37">
        <v>35</v>
      </c>
      <c r="R7" s="37">
        <v>0</v>
      </c>
      <c r="S7" s="37"/>
      <c r="T7" s="30" t="s">
        <v>528</v>
      </c>
      <c r="U7" s="46">
        <f t="shared" si="4"/>
        <v>30.400000000000002</v>
      </c>
      <c r="V7" s="46">
        <f t="shared" si="5"/>
        <v>35</v>
      </c>
      <c r="W7" s="37">
        <v>0</v>
      </c>
      <c r="X7" s="38">
        <v>8.5714285714285712</v>
      </c>
      <c r="Y7" s="37">
        <v>5</v>
      </c>
      <c r="Z7" s="32">
        <f t="shared" si="6"/>
        <v>66.805039682539672</v>
      </c>
    </row>
    <row r="8" spans="1:26" ht="34.5">
      <c r="A8" s="19">
        <v>6</v>
      </c>
      <c r="B8" s="33">
        <v>163989</v>
      </c>
      <c r="C8" s="33">
        <v>1222190131</v>
      </c>
      <c r="D8" s="34" t="s">
        <v>137</v>
      </c>
      <c r="E8" s="35" t="s">
        <v>138</v>
      </c>
      <c r="F8" s="34" t="s">
        <v>139</v>
      </c>
      <c r="G8" s="34" t="s">
        <v>140</v>
      </c>
      <c r="H8" s="33" t="s">
        <v>558</v>
      </c>
      <c r="I8" s="33" t="s">
        <v>375</v>
      </c>
      <c r="J8" s="42">
        <f t="shared" si="0"/>
        <v>65.904761904761898</v>
      </c>
      <c r="K8" s="44">
        <f t="shared" si="1"/>
        <v>6.5904761904761902</v>
      </c>
      <c r="L8" s="33" t="s">
        <v>637</v>
      </c>
      <c r="M8" s="33" t="s">
        <v>373</v>
      </c>
      <c r="N8" s="42">
        <f t="shared" si="2"/>
        <v>69.111111111111114</v>
      </c>
      <c r="O8" s="42">
        <f t="shared" si="3"/>
        <v>13.822222222222223</v>
      </c>
      <c r="P8" s="36">
        <v>0</v>
      </c>
      <c r="Q8" s="37">
        <v>35</v>
      </c>
      <c r="R8" s="37">
        <v>0</v>
      </c>
      <c r="S8" s="37"/>
      <c r="T8" s="30">
        <v>0</v>
      </c>
      <c r="U8" s="46">
        <f t="shared" si="4"/>
        <v>0</v>
      </c>
      <c r="V8" s="46">
        <f t="shared" si="5"/>
        <v>35</v>
      </c>
      <c r="W8" s="37">
        <v>0</v>
      </c>
      <c r="X8" s="38">
        <v>8.5714285714285712</v>
      </c>
      <c r="Y8" s="37">
        <v>5</v>
      </c>
      <c r="Z8" s="32">
        <f t="shared" si="6"/>
        <v>68.984126984126988</v>
      </c>
    </row>
    <row r="9" spans="1:26" ht="23.25">
      <c r="A9" s="19">
        <v>7</v>
      </c>
      <c r="B9" s="19">
        <v>175540</v>
      </c>
      <c r="C9" s="19">
        <v>1222190147</v>
      </c>
      <c r="D9" s="20" t="s">
        <v>683</v>
      </c>
      <c r="E9" s="27" t="s">
        <v>684</v>
      </c>
      <c r="F9" s="20" t="s">
        <v>549</v>
      </c>
      <c r="G9" s="20" t="s">
        <v>140</v>
      </c>
      <c r="H9" s="19" t="s">
        <v>685</v>
      </c>
      <c r="I9" s="19" t="s">
        <v>378</v>
      </c>
      <c r="J9" s="42">
        <f t="shared" si="0"/>
        <v>88.896551724137936</v>
      </c>
      <c r="K9" s="44">
        <f t="shared" si="1"/>
        <v>8.8896551724137929</v>
      </c>
      <c r="L9" s="19" t="s">
        <v>686</v>
      </c>
      <c r="M9" s="19" t="s">
        <v>398</v>
      </c>
      <c r="N9" s="42">
        <f t="shared" si="2"/>
        <v>88</v>
      </c>
      <c r="O9" s="42">
        <f t="shared" si="3"/>
        <v>17.600000000000001</v>
      </c>
      <c r="P9" s="28">
        <v>30</v>
      </c>
      <c r="Q9" s="29">
        <v>35</v>
      </c>
      <c r="R9" s="29">
        <v>0</v>
      </c>
      <c r="S9" s="29"/>
      <c r="T9" s="30">
        <v>0</v>
      </c>
      <c r="U9" s="46">
        <f t="shared" si="4"/>
        <v>0</v>
      </c>
      <c r="V9" s="46">
        <f t="shared" si="5"/>
        <v>35</v>
      </c>
      <c r="W9" s="29">
        <v>0</v>
      </c>
      <c r="X9" s="31" t="s">
        <v>393</v>
      </c>
      <c r="Y9" s="29">
        <v>0</v>
      </c>
      <c r="Z9" s="32" t="e">
        <f t="shared" si="6"/>
        <v>#VALUE!</v>
      </c>
    </row>
    <row r="10" spans="1:26" ht="23.25">
      <c r="A10" s="19">
        <v>8</v>
      </c>
      <c r="B10" s="19">
        <v>159856</v>
      </c>
      <c r="C10" s="19">
        <v>1222190169</v>
      </c>
      <c r="D10" s="20" t="s">
        <v>706</v>
      </c>
      <c r="E10" s="27" t="s">
        <v>707</v>
      </c>
      <c r="F10" s="20" t="s">
        <v>708</v>
      </c>
      <c r="G10" s="20" t="s">
        <v>140</v>
      </c>
      <c r="H10" s="19" t="s">
        <v>709</v>
      </c>
      <c r="I10" s="19" t="s">
        <v>378</v>
      </c>
      <c r="J10" s="42">
        <f t="shared" si="0"/>
        <v>73.241379310344826</v>
      </c>
      <c r="K10" s="44">
        <f t="shared" si="1"/>
        <v>7.3241379310344827</v>
      </c>
      <c r="L10" s="19" t="s">
        <v>710</v>
      </c>
      <c r="M10" s="19" t="s">
        <v>711</v>
      </c>
      <c r="N10" s="42">
        <f t="shared" si="2"/>
        <v>65.761904761904759</v>
      </c>
      <c r="O10" s="42">
        <f t="shared" si="3"/>
        <v>13.152380952380952</v>
      </c>
      <c r="P10" s="28">
        <v>0</v>
      </c>
      <c r="Q10" s="29">
        <v>0</v>
      </c>
      <c r="R10" s="29">
        <v>0</v>
      </c>
      <c r="S10" s="29">
        <v>0</v>
      </c>
      <c r="T10" s="30" t="s">
        <v>65</v>
      </c>
      <c r="U10" s="46">
        <f t="shared" si="4"/>
        <v>28.268000000000001</v>
      </c>
      <c r="V10" s="46">
        <f t="shared" si="5"/>
        <v>28.268000000000001</v>
      </c>
      <c r="W10" s="29">
        <v>0</v>
      </c>
      <c r="X10" s="31">
        <v>4.4285714285714288</v>
      </c>
      <c r="Y10" s="29">
        <v>0</v>
      </c>
      <c r="Z10" s="32">
        <f t="shared" si="6"/>
        <v>53.173090311986869</v>
      </c>
    </row>
    <row r="11" spans="1:26" ht="34.5">
      <c r="A11" s="19">
        <v>9</v>
      </c>
      <c r="B11" s="19">
        <v>161538</v>
      </c>
      <c r="C11" s="19">
        <v>1222190190</v>
      </c>
      <c r="D11" s="20" t="s">
        <v>748</v>
      </c>
      <c r="E11" s="27" t="s">
        <v>749</v>
      </c>
      <c r="F11" s="20" t="s">
        <v>750</v>
      </c>
      <c r="G11" s="20" t="s">
        <v>140</v>
      </c>
      <c r="H11" s="19" t="s">
        <v>751</v>
      </c>
      <c r="I11" s="19" t="s">
        <v>371</v>
      </c>
      <c r="J11" s="42">
        <f t="shared" si="0"/>
        <v>80.233333333333334</v>
      </c>
      <c r="K11" s="44">
        <f t="shared" si="1"/>
        <v>8.0233333333333334</v>
      </c>
      <c r="L11" s="19" t="s">
        <v>752</v>
      </c>
      <c r="M11" s="19" t="s">
        <v>380</v>
      </c>
      <c r="N11" s="42">
        <f t="shared" si="2"/>
        <v>75.05</v>
      </c>
      <c r="O11" s="42">
        <f t="shared" si="3"/>
        <v>15.01</v>
      </c>
      <c r="P11" s="28">
        <v>30</v>
      </c>
      <c r="Q11" s="29">
        <v>35</v>
      </c>
      <c r="R11" s="29">
        <v>25</v>
      </c>
      <c r="S11" s="29"/>
      <c r="T11" s="30" t="s">
        <v>54</v>
      </c>
      <c r="U11" s="46">
        <f t="shared" si="4"/>
        <v>22.400000000000002</v>
      </c>
      <c r="V11" s="46">
        <f t="shared" si="5"/>
        <v>35</v>
      </c>
      <c r="W11" s="29">
        <v>0</v>
      </c>
      <c r="X11" s="31">
        <v>6.4285714285714288</v>
      </c>
      <c r="Y11" s="29">
        <v>5</v>
      </c>
      <c r="Z11" s="32">
        <f t="shared" si="6"/>
        <v>69.461904761904762</v>
      </c>
    </row>
    <row r="12" spans="1:26" ht="23.25">
      <c r="A12" s="19">
        <v>10</v>
      </c>
      <c r="B12" s="33">
        <v>161358</v>
      </c>
      <c r="C12" s="33">
        <v>1222190207</v>
      </c>
      <c r="D12" s="34" t="s">
        <v>785</v>
      </c>
      <c r="E12" s="35" t="s">
        <v>786</v>
      </c>
      <c r="F12" s="34" t="s">
        <v>787</v>
      </c>
      <c r="G12" s="34" t="s">
        <v>140</v>
      </c>
      <c r="H12" s="33" t="s">
        <v>788</v>
      </c>
      <c r="I12" s="33" t="s">
        <v>378</v>
      </c>
      <c r="J12" s="42">
        <f t="shared" si="0"/>
        <v>69.206896551724142</v>
      </c>
      <c r="K12" s="44">
        <f t="shared" si="1"/>
        <v>6.9206896551724144</v>
      </c>
      <c r="L12" s="33" t="s">
        <v>789</v>
      </c>
      <c r="M12" s="33" t="s">
        <v>380</v>
      </c>
      <c r="N12" s="42">
        <f t="shared" si="2"/>
        <v>72.45</v>
      </c>
      <c r="O12" s="42">
        <f t="shared" si="3"/>
        <v>14.49</v>
      </c>
      <c r="P12" s="36">
        <v>30</v>
      </c>
      <c r="Q12" s="37">
        <v>35</v>
      </c>
      <c r="R12" s="37">
        <v>0</v>
      </c>
      <c r="S12" s="37"/>
      <c r="T12" s="30" t="s">
        <v>790</v>
      </c>
      <c r="U12" s="46">
        <f t="shared" si="4"/>
        <v>35.200000000000003</v>
      </c>
      <c r="V12" s="46">
        <f t="shared" si="5"/>
        <v>35.200000000000003</v>
      </c>
      <c r="W12" s="37">
        <v>0</v>
      </c>
      <c r="X12" s="38">
        <v>8.1428571428571423</v>
      </c>
      <c r="Y12" s="37">
        <v>5</v>
      </c>
      <c r="Z12" s="32">
        <f t="shared" si="6"/>
        <v>69.753546798029561</v>
      </c>
    </row>
    <row r="13" spans="1:26" ht="34.5">
      <c r="A13" s="19">
        <v>11</v>
      </c>
      <c r="B13" s="19">
        <v>164993</v>
      </c>
      <c r="C13" s="19">
        <v>1222190226</v>
      </c>
      <c r="D13" s="20" t="s">
        <v>818</v>
      </c>
      <c r="E13" s="27" t="s">
        <v>819</v>
      </c>
      <c r="F13" s="20" t="s">
        <v>186</v>
      </c>
      <c r="G13" s="20" t="s">
        <v>140</v>
      </c>
      <c r="H13" s="19" t="s">
        <v>820</v>
      </c>
      <c r="I13" s="19" t="s">
        <v>425</v>
      </c>
      <c r="J13" s="42">
        <f t="shared" si="0"/>
        <v>52.333333333333336</v>
      </c>
      <c r="K13" s="44">
        <f t="shared" si="1"/>
        <v>5.2333333333333334</v>
      </c>
      <c r="L13" s="19" t="s">
        <v>821</v>
      </c>
      <c r="M13" s="19" t="s">
        <v>432</v>
      </c>
      <c r="N13" s="42">
        <f t="shared" si="2"/>
        <v>83.7</v>
      </c>
      <c r="O13" s="42">
        <f t="shared" si="3"/>
        <v>16.740000000000002</v>
      </c>
      <c r="P13" s="28">
        <v>30</v>
      </c>
      <c r="Q13" s="29">
        <v>0</v>
      </c>
      <c r="R13" s="29">
        <v>0</v>
      </c>
      <c r="S13" s="29"/>
      <c r="T13" s="30">
        <v>0</v>
      </c>
      <c r="U13" s="46">
        <f t="shared" si="4"/>
        <v>0</v>
      </c>
      <c r="V13" s="46">
        <f t="shared" si="5"/>
        <v>30</v>
      </c>
      <c r="W13" s="29">
        <v>0</v>
      </c>
      <c r="X13" s="31">
        <v>8.8571428571428577</v>
      </c>
      <c r="Y13" s="29">
        <v>5</v>
      </c>
      <c r="Z13" s="32">
        <f t="shared" si="6"/>
        <v>65.83047619047619</v>
      </c>
    </row>
    <row r="14" spans="1:26" ht="45.75">
      <c r="A14" s="19">
        <v>12</v>
      </c>
      <c r="B14" s="19">
        <v>162261</v>
      </c>
      <c r="C14" s="19">
        <v>1222190232</v>
      </c>
      <c r="D14" s="20" t="s">
        <v>189</v>
      </c>
      <c r="E14" s="27" t="s">
        <v>194</v>
      </c>
      <c r="F14" s="20" t="s">
        <v>195</v>
      </c>
      <c r="G14" s="20" t="s">
        <v>140</v>
      </c>
      <c r="H14" s="19" t="s">
        <v>833</v>
      </c>
      <c r="I14" s="19" t="s">
        <v>378</v>
      </c>
      <c r="J14" s="42">
        <f t="shared" si="0"/>
        <v>67.172413793103445</v>
      </c>
      <c r="K14" s="44">
        <f t="shared" si="1"/>
        <v>6.7172413793103445</v>
      </c>
      <c r="L14" s="19" t="s">
        <v>834</v>
      </c>
      <c r="M14" s="19" t="s">
        <v>373</v>
      </c>
      <c r="N14" s="42">
        <f t="shared" si="2"/>
        <v>61.866666666666667</v>
      </c>
      <c r="O14" s="42">
        <f t="shared" si="3"/>
        <v>12.373333333333333</v>
      </c>
      <c r="P14" s="28">
        <v>0</v>
      </c>
      <c r="Q14" s="29">
        <v>0</v>
      </c>
      <c r="R14" s="29">
        <v>0</v>
      </c>
      <c r="S14" s="29"/>
      <c r="T14" s="30" t="s">
        <v>197</v>
      </c>
      <c r="U14" s="46">
        <f t="shared" si="4"/>
        <v>28.8</v>
      </c>
      <c r="V14" s="46">
        <f t="shared" si="5"/>
        <v>28.8</v>
      </c>
      <c r="W14" s="29">
        <v>0</v>
      </c>
      <c r="X14" s="31">
        <v>5.8571428571428568</v>
      </c>
      <c r="Y14" s="29">
        <v>5</v>
      </c>
      <c r="Z14" s="32">
        <f t="shared" si="6"/>
        <v>58.747717569786538</v>
      </c>
    </row>
    <row r="15" spans="1:26" ht="34.5">
      <c r="A15" s="19">
        <v>13</v>
      </c>
      <c r="B15" s="33">
        <v>165030</v>
      </c>
      <c r="C15" s="33">
        <v>1222190246</v>
      </c>
      <c r="D15" s="34" t="s">
        <v>867</v>
      </c>
      <c r="E15" s="35" t="s">
        <v>868</v>
      </c>
      <c r="F15" s="34" t="s">
        <v>864</v>
      </c>
      <c r="G15" s="34" t="s">
        <v>140</v>
      </c>
      <c r="H15" s="33" t="s">
        <v>869</v>
      </c>
      <c r="I15" s="33" t="s">
        <v>378</v>
      </c>
      <c r="J15" s="42">
        <f t="shared" si="0"/>
        <v>82.827586206896555</v>
      </c>
      <c r="K15" s="44">
        <f t="shared" si="1"/>
        <v>8.2827586206896555</v>
      </c>
      <c r="L15" s="33" t="s">
        <v>870</v>
      </c>
      <c r="M15" s="33" t="s">
        <v>398</v>
      </c>
      <c r="N15" s="42">
        <f t="shared" si="2"/>
        <v>89.583333333333329</v>
      </c>
      <c r="O15" s="42">
        <f t="shared" si="3"/>
        <v>17.916666666666664</v>
      </c>
      <c r="P15" s="28">
        <v>30</v>
      </c>
      <c r="Q15" s="37">
        <v>0</v>
      </c>
      <c r="R15" s="37">
        <v>0</v>
      </c>
      <c r="S15" s="37"/>
      <c r="T15" s="30">
        <v>0</v>
      </c>
      <c r="U15" s="46">
        <f t="shared" si="4"/>
        <v>0</v>
      </c>
      <c r="V15" s="46">
        <f t="shared" si="5"/>
        <v>30</v>
      </c>
      <c r="W15" s="37">
        <v>0</v>
      </c>
      <c r="X15" s="38" t="s">
        <v>393</v>
      </c>
      <c r="Y15" s="37">
        <v>0</v>
      </c>
      <c r="Z15" s="32" t="e">
        <f t="shared" si="6"/>
        <v>#VALUE!</v>
      </c>
    </row>
    <row r="16" spans="1:26" ht="23.25">
      <c r="A16" s="19">
        <v>14</v>
      </c>
      <c r="B16" s="33">
        <v>163880</v>
      </c>
      <c r="C16" s="33">
        <v>1222190252</v>
      </c>
      <c r="D16" s="34" t="s">
        <v>208</v>
      </c>
      <c r="E16" s="35" t="s">
        <v>138</v>
      </c>
      <c r="F16" s="34" t="s">
        <v>209</v>
      </c>
      <c r="G16" s="34" t="s">
        <v>140</v>
      </c>
      <c r="H16" s="33" t="s">
        <v>883</v>
      </c>
      <c r="I16" s="33" t="s">
        <v>378</v>
      </c>
      <c r="J16" s="42">
        <f t="shared" si="0"/>
        <v>65.793103448275858</v>
      </c>
      <c r="K16" s="44">
        <f t="shared" si="1"/>
        <v>6.5793103448275856</v>
      </c>
      <c r="L16" s="33" t="s">
        <v>884</v>
      </c>
      <c r="M16" s="33" t="s">
        <v>373</v>
      </c>
      <c r="N16" s="42">
        <f t="shared" si="2"/>
        <v>71.86666666666666</v>
      </c>
      <c r="O16" s="42">
        <f t="shared" si="3"/>
        <v>14.373333333333331</v>
      </c>
      <c r="P16" s="36">
        <v>0</v>
      </c>
      <c r="Q16" s="37">
        <v>0</v>
      </c>
      <c r="R16" s="37">
        <v>0</v>
      </c>
      <c r="S16" s="37"/>
      <c r="T16" s="30" t="s">
        <v>211</v>
      </c>
      <c r="U16" s="46">
        <f t="shared" si="4"/>
        <v>31.468000000000004</v>
      </c>
      <c r="V16" s="46">
        <f t="shared" si="5"/>
        <v>31.468000000000004</v>
      </c>
      <c r="W16" s="37">
        <v>0</v>
      </c>
      <c r="X16" s="38">
        <v>6</v>
      </c>
      <c r="Y16" s="37">
        <v>5</v>
      </c>
      <c r="Z16" s="32">
        <f t="shared" si="6"/>
        <v>63.420643678160921</v>
      </c>
    </row>
    <row r="17" spans="1:26" ht="45.75">
      <c r="A17" s="19">
        <v>15</v>
      </c>
      <c r="B17" s="33">
        <v>163228</v>
      </c>
      <c r="C17" s="33">
        <v>1222190269</v>
      </c>
      <c r="D17" s="34" t="s">
        <v>916</v>
      </c>
      <c r="E17" s="35" t="s">
        <v>917</v>
      </c>
      <c r="F17" s="34" t="s">
        <v>918</v>
      </c>
      <c r="G17" s="34" t="s">
        <v>140</v>
      </c>
      <c r="H17" s="33" t="s">
        <v>919</v>
      </c>
      <c r="I17" s="33" t="s">
        <v>371</v>
      </c>
      <c r="J17" s="42">
        <f t="shared" si="0"/>
        <v>77.36666666666666</v>
      </c>
      <c r="K17" s="44">
        <f t="shared" si="1"/>
        <v>7.7366666666666664</v>
      </c>
      <c r="L17" s="33" t="s">
        <v>783</v>
      </c>
      <c r="M17" s="33" t="s">
        <v>380</v>
      </c>
      <c r="N17" s="42">
        <f t="shared" si="2"/>
        <v>77.099999999999994</v>
      </c>
      <c r="O17" s="42">
        <f t="shared" si="3"/>
        <v>15.419999999999998</v>
      </c>
      <c r="P17" s="36">
        <v>30</v>
      </c>
      <c r="Q17" s="37">
        <v>35</v>
      </c>
      <c r="R17" s="37">
        <v>0</v>
      </c>
      <c r="S17" s="37"/>
      <c r="T17" s="30">
        <v>0</v>
      </c>
      <c r="U17" s="46">
        <f t="shared" si="4"/>
        <v>0</v>
      </c>
      <c r="V17" s="46">
        <f t="shared" si="5"/>
        <v>35</v>
      </c>
      <c r="W17" s="37">
        <v>0</v>
      </c>
      <c r="X17" s="38">
        <v>6.2857142857142856</v>
      </c>
      <c r="Y17" s="37">
        <v>5</v>
      </c>
      <c r="Z17" s="32">
        <f t="shared" si="6"/>
        <v>69.442380952380944</v>
      </c>
    </row>
    <row r="18" spans="1:26" ht="23.25">
      <c r="A18" s="19">
        <v>16</v>
      </c>
      <c r="B18" s="19">
        <v>162760</v>
      </c>
      <c r="C18" s="19">
        <v>1222190274</v>
      </c>
      <c r="D18" s="20" t="s">
        <v>930</v>
      </c>
      <c r="E18" s="27" t="s">
        <v>931</v>
      </c>
      <c r="F18" s="20" t="s">
        <v>932</v>
      </c>
      <c r="G18" s="20" t="s">
        <v>140</v>
      </c>
      <c r="H18" s="19" t="s">
        <v>933</v>
      </c>
      <c r="I18" s="19" t="s">
        <v>371</v>
      </c>
      <c r="J18" s="42">
        <f t="shared" si="0"/>
        <v>67.86666666666666</v>
      </c>
      <c r="K18" s="44">
        <f t="shared" si="1"/>
        <v>6.7866666666666662</v>
      </c>
      <c r="L18" s="19" t="s">
        <v>934</v>
      </c>
      <c r="M18" s="19" t="s">
        <v>380</v>
      </c>
      <c r="N18" s="42">
        <f t="shared" si="2"/>
        <v>66.099999999999994</v>
      </c>
      <c r="O18" s="42">
        <f t="shared" si="3"/>
        <v>13.219999999999999</v>
      </c>
      <c r="P18" s="28">
        <v>0</v>
      </c>
      <c r="Q18" s="29">
        <v>0</v>
      </c>
      <c r="R18" s="29">
        <v>25</v>
      </c>
      <c r="S18" s="29"/>
      <c r="T18" s="30" t="s">
        <v>48</v>
      </c>
      <c r="U18" s="46">
        <f t="shared" si="4"/>
        <v>20.268000000000001</v>
      </c>
      <c r="V18" s="46">
        <f t="shared" si="5"/>
        <v>25</v>
      </c>
      <c r="W18" s="29">
        <v>0</v>
      </c>
      <c r="X18" s="31" t="s">
        <v>393</v>
      </c>
      <c r="Y18" s="29">
        <v>5</v>
      </c>
      <c r="Z18" s="32" t="e">
        <f t="shared" si="6"/>
        <v>#VALUE!</v>
      </c>
    </row>
    <row r="19" spans="1:26" ht="23.25">
      <c r="A19" s="19">
        <v>17</v>
      </c>
      <c r="B19" s="33">
        <v>160357</v>
      </c>
      <c r="C19" s="33">
        <v>1222190285</v>
      </c>
      <c r="D19" s="34" t="s">
        <v>243</v>
      </c>
      <c r="E19" s="35" t="s">
        <v>244</v>
      </c>
      <c r="F19" s="34" t="s">
        <v>120</v>
      </c>
      <c r="G19" s="34" t="s">
        <v>140</v>
      </c>
      <c r="H19" s="33" t="s">
        <v>954</v>
      </c>
      <c r="I19" s="33" t="s">
        <v>375</v>
      </c>
      <c r="J19" s="42">
        <f t="shared" si="0"/>
        <v>72.857142857142861</v>
      </c>
      <c r="K19" s="44">
        <f t="shared" si="1"/>
        <v>7.2857142857142865</v>
      </c>
      <c r="L19" s="33" t="s">
        <v>515</v>
      </c>
      <c r="M19" s="33" t="s">
        <v>373</v>
      </c>
      <c r="N19" s="42">
        <f t="shared" si="2"/>
        <v>68.222222222222229</v>
      </c>
      <c r="O19" s="42">
        <f t="shared" si="3"/>
        <v>13.644444444444446</v>
      </c>
      <c r="P19" s="36">
        <v>0</v>
      </c>
      <c r="Q19" s="37">
        <v>0</v>
      </c>
      <c r="R19" s="37">
        <v>0</v>
      </c>
      <c r="S19" s="37"/>
      <c r="T19" s="30" t="s">
        <v>160</v>
      </c>
      <c r="U19" s="46">
        <f t="shared" si="4"/>
        <v>21.332000000000001</v>
      </c>
      <c r="V19" s="46">
        <f t="shared" si="5"/>
        <v>21.332000000000001</v>
      </c>
      <c r="W19" s="37">
        <v>0</v>
      </c>
      <c r="X19" s="38" t="s">
        <v>393</v>
      </c>
      <c r="Y19" s="37">
        <v>5</v>
      </c>
      <c r="Z19" s="32" t="e">
        <f t="shared" si="6"/>
        <v>#VALUE!</v>
      </c>
    </row>
    <row r="20" spans="1:26" ht="23.25">
      <c r="A20" s="19">
        <v>18</v>
      </c>
      <c r="B20" s="33">
        <v>160976</v>
      </c>
      <c r="C20" s="33">
        <v>1222190299</v>
      </c>
      <c r="D20" s="34" t="s">
        <v>975</v>
      </c>
      <c r="E20" s="35" t="s">
        <v>976</v>
      </c>
      <c r="F20" s="34" t="s">
        <v>764</v>
      </c>
      <c r="G20" s="34" t="s">
        <v>140</v>
      </c>
      <c r="H20" s="33" t="s">
        <v>883</v>
      </c>
      <c r="I20" s="33" t="s">
        <v>378</v>
      </c>
      <c r="J20" s="42">
        <f t="shared" si="0"/>
        <v>65.793103448275858</v>
      </c>
      <c r="K20" s="44">
        <f t="shared" si="1"/>
        <v>6.5793103448275856</v>
      </c>
      <c r="L20" s="33" t="s">
        <v>977</v>
      </c>
      <c r="M20" s="33" t="s">
        <v>398</v>
      </c>
      <c r="N20" s="42">
        <f t="shared" si="2"/>
        <v>73.041666666666671</v>
      </c>
      <c r="O20" s="42">
        <f t="shared" si="3"/>
        <v>14.608333333333334</v>
      </c>
      <c r="P20" s="36"/>
      <c r="Q20" s="37"/>
      <c r="R20" s="37"/>
      <c r="S20" s="37"/>
      <c r="T20" s="30" t="s">
        <v>82</v>
      </c>
      <c r="U20" s="46">
        <f t="shared" si="4"/>
        <v>24</v>
      </c>
      <c r="V20" s="46">
        <f t="shared" si="5"/>
        <v>24</v>
      </c>
      <c r="W20" s="37"/>
      <c r="X20" s="38">
        <v>5</v>
      </c>
      <c r="Y20" s="37">
        <v>0</v>
      </c>
      <c r="Z20" s="32">
        <f t="shared" si="6"/>
        <v>50.187643678160917</v>
      </c>
    </row>
    <row r="21" spans="1:26" ht="23.25">
      <c r="A21" s="19">
        <v>19</v>
      </c>
      <c r="B21" s="19">
        <v>162834</v>
      </c>
      <c r="C21" s="19">
        <v>1222190313</v>
      </c>
      <c r="D21" s="20" t="s">
        <v>1008</v>
      </c>
      <c r="E21" s="27" t="s">
        <v>1009</v>
      </c>
      <c r="F21" s="20" t="s">
        <v>1010</v>
      </c>
      <c r="G21" s="20" t="s">
        <v>140</v>
      </c>
      <c r="H21" s="19" t="s">
        <v>1011</v>
      </c>
      <c r="I21" s="19" t="s">
        <v>425</v>
      </c>
      <c r="J21" s="42">
        <f t="shared" si="0"/>
        <v>57.166666666666664</v>
      </c>
      <c r="K21" s="44">
        <f t="shared" si="1"/>
        <v>5.7166666666666668</v>
      </c>
      <c r="L21" s="19" t="s">
        <v>1012</v>
      </c>
      <c r="M21" s="19" t="s">
        <v>1013</v>
      </c>
      <c r="N21" s="42">
        <f t="shared" si="2"/>
        <v>59.555555555555557</v>
      </c>
      <c r="O21" s="42">
        <f t="shared" si="3"/>
        <v>11.911111111111111</v>
      </c>
      <c r="P21" s="28">
        <v>30</v>
      </c>
      <c r="Q21" s="29">
        <v>0</v>
      </c>
      <c r="R21" s="29">
        <v>0</v>
      </c>
      <c r="S21" s="29"/>
      <c r="T21" s="30">
        <v>0</v>
      </c>
      <c r="U21" s="46">
        <f t="shared" si="4"/>
        <v>0</v>
      </c>
      <c r="V21" s="46">
        <f t="shared" si="5"/>
        <v>30</v>
      </c>
      <c r="W21" s="29">
        <v>0</v>
      </c>
      <c r="X21" s="31" t="s">
        <v>393</v>
      </c>
      <c r="Y21" s="29">
        <v>0</v>
      </c>
      <c r="Z21" s="32" t="e">
        <f t="shared" si="6"/>
        <v>#VALUE!</v>
      </c>
    </row>
    <row r="22" spans="1:26" ht="34.5">
      <c r="A22" s="19">
        <v>20</v>
      </c>
      <c r="B22" s="33">
        <v>160230</v>
      </c>
      <c r="C22" s="33">
        <v>1222190329</v>
      </c>
      <c r="D22" s="34" t="s">
        <v>280</v>
      </c>
      <c r="E22" s="35" t="s">
        <v>281</v>
      </c>
      <c r="F22" s="34" t="s">
        <v>282</v>
      </c>
      <c r="G22" s="34" t="s">
        <v>140</v>
      </c>
      <c r="H22" s="33" t="s">
        <v>1057</v>
      </c>
      <c r="I22" s="33" t="s">
        <v>385</v>
      </c>
      <c r="J22" s="42">
        <f t="shared" si="0"/>
        <v>77.730769230769226</v>
      </c>
      <c r="K22" s="44">
        <f t="shared" si="1"/>
        <v>7.773076923076923</v>
      </c>
      <c r="L22" s="33" t="s">
        <v>1058</v>
      </c>
      <c r="M22" s="33" t="s">
        <v>398</v>
      </c>
      <c r="N22" s="42">
        <f t="shared" si="2"/>
        <v>72.666666666666671</v>
      </c>
      <c r="O22" s="42">
        <f t="shared" si="3"/>
        <v>14.533333333333335</v>
      </c>
      <c r="P22" s="36">
        <v>0</v>
      </c>
      <c r="Q22" s="37">
        <v>35</v>
      </c>
      <c r="R22" s="37">
        <v>0</v>
      </c>
      <c r="S22" s="37"/>
      <c r="T22" s="30">
        <v>0</v>
      </c>
      <c r="U22" s="46">
        <f t="shared" si="4"/>
        <v>0</v>
      </c>
      <c r="V22" s="46">
        <f t="shared" si="5"/>
        <v>35</v>
      </c>
      <c r="W22" s="37">
        <v>0</v>
      </c>
      <c r="X22" s="38">
        <v>7.1428571428571432</v>
      </c>
      <c r="Y22" s="37">
        <v>0</v>
      </c>
      <c r="Z22" s="32">
        <f t="shared" si="6"/>
        <v>64.449267399267413</v>
      </c>
    </row>
    <row r="23" spans="1:26" ht="23.25">
      <c r="A23" s="19">
        <v>21</v>
      </c>
      <c r="B23" s="33">
        <v>163721</v>
      </c>
      <c r="C23" s="33">
        <v>1222190353</v>
      </c>
      <c r="D23" s="34" t="s">
        <v>1108</v>
      </c>
      <c r="E23" s="35" t="s">
        <v>1109</v>
      </c>
      <c r="F23" s="34" t="s">
        <v>1110</v>
      </c>
      <c r="G23" s="34" t="s">
        <v>140</v>
      </c>
      <c r="H23" s="33" t="s">
        <v>1111</v>
      </c>
      <c r="I23" s="33" t="s">
        <v>1112</v>
      </c>
      <c r="J23" s="42">
        <f t="shared" si="0"/>
        <v>75.769230769230774</v>
      </c>
      <c r="K23" s="44">
        <f t="shared" si="1"/>
        <v>7.5769230769230775</v>
      </c>
      <c r="L23" s="33" t="s">
        <v>897</v>
      </c>
      <c r="M23" s="33" t="s">
        <v>380</v>
      </c>
      <c r="N23" s="42">
        <f t="shared" si="2"/>
        <v>73.95</v>
      </c>
      <c r="O23" s="42">
        <f t="shared" si="3"/>
        <v>14.790000000000001</v>
      </c>
      <c r="P23" s="36">
        <v>0</v>
      </c>
      <c r="Q23" s="37">
        <v>0</v>
      </c>
      <c r="R23" s="37">
        <v>25</v>
      </c>
      <c r="S23" s="37">
        <v>9</v>
      </c>
      <c r="T23" s="30">
        <v>0</v>
      </c>
      <c r="U23" s="46">
        <f t="shared" si="4"/>
        <v>0</v>
      </c>
      <c r="V23" s="46">
        <f t="shared" si="5"/>
        <v>25</v>
      </c>
      <c r="W23" s="37">
        <v>0</v>
      </c>
      <c r="X23" s="38">
        <v>8.2857142857142865</v>
      </c>
      <c r="Y23" s="37">
        <v>5</v>
      </c>
      <c r="Z23" s="32">
        <f t="shared" si="6"/>
        <v>60.652637362637364</v>
      </c>
    </row>
    <row r="24" spans="1:26" ht="34.5">
      <c r="A24" s="19">
        <v>22</v>
      </c>
      <c r="B24" s="33">
        <v>175263</v>
      </c>
      <c r="C24" s="33">
        <v>1222190369</v>
      </c>
      <c r="D24" s="34" t="s">
        <v>1156</v>
      </c>
      <c r="E24" s="35" t="s">
        <v>1157</v>
      </c>
      <c r="F24" s="34" t="s">
        <v>1158</v>
      </c>
      <c r="G24" s="34" t="s">
        <v>140</v>
      </c>
      <c r="H24" s="33" t="s">
        <v>1159</v>
      </c>
      <c r="I24" s="33" t="s">
        <v>378</v>
      </c>
      <c r="J24" s="42">
        <f t="shared" si="0"/>
        <v>80.931034482758619</v>
      </c>
      <c r="K24" s="44">
        <f t="shared" si="1"/>
        <v>8.0931034482758619</v>
      </c>
      <c r="L24" s="33" t="s">
        <v>1160</v>
      </c>
      <c r="M24" s="33" t="s">
        <v>398</v>
      </c>
      <c r="N24" s="42">
        <f t="shared" si="2"/>
        <v>79.875</v>
      </c>
      <c r="O24" s="42">
        <f t="shared" si="3"/>
        <v>15.975</v>
      </c>
      <c r="P24" s="36">
        <v>30</v>
      </c>
      <c r="Q24" s="37">
        <v>35</v>
      </c>
      <c r="R24" s="37">
        <v>0</v>
      </c>
      <c r="S24" s="37"/>
      <c r="T24" s="30">
        <v>0</v>
      </c>
      <c r="U24" s="46">
        <f t="shared" si="4"/>
        <v>0</v>
      </c>
      <c r="V24" s="46">
        <f t="shared" si="5"/>
        <v>35</v>
      </c>
      <c r="W24" s="37">
        <v>0</v>
      </c>
      <c r="X24" s="38" t="s">
        <v>393</v>
      </c>
      <c r="Y24" s="37">
        <v>0</v>
      </c>
      <c r="Z24" s="32" t="e">
        <f t="shared" si="6"/>
        <v>#VALUE!</v>
      </c>
    </row>
    <row r="25" spans="1:26" ht="34.5">
      <c r="A25" s="19">
        <v>23</v>
      </c>
      <c r="B25" s="19">
        <v>236015</v>
      </c>
      <c r="C25" s="19">
        <v>1222190387</v>
      </c>
      <c r="D25" s="20" t="s">
        <v>335</v>
      </c>
      <c r="E25" s="27" t="s">
        <v>336</v>
      </c>
      <c r="F25" s="20" t="s">
        <v>337</v>
      </c>
      <c r="G25" s="20" t="s">
        <v>140</v>
      </c>
      <c r="H25" s="19" t="s">
        <v>1192</v>
      </c>
      <c r="I25" s="19" t="s">
        <v>425</v>
      </c>
      <c r="J25" s="42">
        <f t="shared" si="0"/>
        <v>76.166666666666671</v>
      </c>
      <c r="K25" s="44">
        <f t="shared" si="1"/>
        <v>7.6166666666666671</v>
      </c>
      <c r="L25" s="19" t="s">
        <v>1193</v>
      </c>
      <c r="M25" s="19" t="s">
        <v>380</v>
      </c>
      <c r="N25" s="42">
        <f t="shared" si="2"/>
        <v>76.45</v>
      </c>
      <c r="O25" s="42">
        <f t="shared" si="3"/>
        <v>15.290000000000001</v>
      </c>
      <c r="P25" s="28">
        <v>0</v>
      </c>
      <c r="Q25" s="29">
        <v>0</v>
      </c>
      <c r="R25" s="29">
        <v>0</v>
      </c>
      <c r="S25" s="29"/>
      <c r="T25" s="30" t="s">
        <v>59</v>
      </c>
      <c r="U25" s="46">
        <f t="shared" si="4"/>
        <v>20.8</v>
      </c>
      <c r="V25" s="46">
        <f t="shared" si="5"/>
        <v>20.8</v>
      </c>
      <c r="W25" s="29">
        <v>0</v>
      </c>
      <c r="X25" s="31" t="s">
        <v>393</v>
      </c>
      <c r="Y25" s="29">
        <v>5</v>
      </c>
      <c r="Z25" s="32" t="e">
        <f t="shared" si="6"/>
        <v>#VALUE!</v>
      </c>
    </row>
    <row r="26" spans="1:26">
      <c r="A26" s="19"/>
      <c r="B26" s="33"/>
      <c r="C26" s="33"/>
      <c r="D26" s="34"/>
      <c r="E26" s="35"/>
      <c r="F26" s="34"/>
      <c r="G26" s="34"/>
      <c r="H26" s="33"/>
      <c r="I26" s="33"/>
      <c r="J26" s="42"/>
      <c r="K26" s="44"/>
      <c r="L26" s="33"/>
      <c r="M26" s="33"/>
      <c r="N26" s="42"/>
      <c r="O26" s="42"/>
      <c r="P26" s="36"/>
      <c r="Q26" s="37"/>
      <c r="R26" s="37"/>
      <c r="S26" s="37"/>
      <c r="T26" s="30"/>
      <c r="U26" s="46"/>
      <c r="V26" s="46"/>
      <c r="W26" s="37"/>
      <c r="X26" s="38"/>
      <c r="Y26" s="37"/>
      <c r="Z26" s="32"/>
    </row>
    <row r="27" spans="1:26" s="54" customFormat="1" ht="129.75" customHeight="1">
      <c r="A27" s="67" t="s">
        <v>1232</v>
      </c>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s="54" customFormat="1" ht="23.25" customHeight="1">
      <c r="A28" s="69" t="s">
        <v>1203</v>
      </c>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c r="A29" s="19"/>
      <c r="B29" s="19"/>
      <c r="C29" s="19"/>
      <c r="D29" s="20"/>
      <c r="E29" s="27"/>
      <c r="F29" s="20"/>
      <c r="G29" s="20"/>
      <c r="H29" s="19"/>
      <c r="I29" s="19"/>
      <c r="J29" s="42"/>
      <c r="K29" s="44"/>
      <c r="L29" s="19"/>
      <c r="M29" s="19"/>
      <c r="N29" s="42"/>
      <c r="O29" s="42"/>
      <c r="P29" s="28"/>
      <c r="Q29" s="29"/>
      <c r="R29" s="29"/>
      <c r="S29" s="29"/>
      <c r="T29" s="30"/>
      <c r="U29" s="46"/>
      <c r="V29" s="46"/>
      <c r="W29" s="29"/>
      <c r="X29" s="31"/>
      <c r="Y29" s="29"/>
      <c r="Z29" s="32"/>
    </row>
    <row r="30" spans="1:26">
      <c r="A30" s="19"/>
      <c r="B30" s="33"/>
      <c r="C30" s="33"/>
      <c r="D30" s="34"/>
      <c r="E30" s="35"/>
      <c r="F30" s="34"/>
      <c r="G30" s="34"/>
      <c r="H30" s="33"/>
      <c r="I30" s="33"/>
      <c r="J30" s="42"/>
      <c r="K30" s="44"/>
      <c r="L30" s="33"/>
      <c r="M30" s="33"/>
      <c r="N30" s="42"/>
      <c r="O30" s="42"/>
      <c r="P30" s="36"/>
      <c r="Q30" s="37"/>
      <c r="R30" s="37"/>
      <c r="S30" s="37"/>
      <c r="T30" s="30"/>
      <c r="U30" s="46"/>
      <c r="V30" s="46"/>
      <c r="W30" s="37"/>
      <c r="X30" s="38"/>
      <c r="Y30" s="37"/>
      <c r="Z30" s="32"/>
    </row>
    <row r="31" spans="1:26">
      <c r="A31" s="19"/>
      <c r="B31" s="19"/>
      <c r="C31" s="19"/>
      <c r="D31" s="20"/>
      <c r="E31" s="27"/>
      <c r="F31" s="20"/>
      <c r="G31" s="20"/>
      <c r="H31" s="19"/>
      <c r="I31" s="19"/>
      <c r="J31" s="42"/>
      <c r="K31" s="44"/>
      <c r="L31" s="19"/>
      <c r="M31" s="19"/>
      <c r="N31" s="42"/>
      <c r="O31" s="42"/>
      <c r="P31" s="36"/>
      <c r="Q31" s="29"/>
      <c r="R31" s="29"/>
      <c r="S31" s="29"/>
      <c r="T31" s="30"/>
      <c r="U31" s="46"/>
      <c r="V31" s="46"/>
      <c r="W31" s="29"/>
      <c r="X31" s="38"/>
      <c r="Y31" s="37"/>
      <c r="Z31" s="32"/>
    </row>
    <row r="32" spans="1:26">
      <c r="A32" s="19"/>
      <c r="B32" s="19"/>
      <c r="C32" s="19"/>
      <c r="D32" s="20"/>
      <c r="E32" s="27"/>
      <c r="F32" s="20"/>
      <c r="G32" s="20"/>
      <c r="H32" s="19"/>
      <c r="I32" s="19"/>
      <c r="J32" s="42"/>
      <c r="K32" s="44"/>
      <c r="L32" s="19"/>
      <c r="M32" s="19"/>
      <c r="N32" s="42"/>
      <c r="O32" s="42"/>
      <c r="P32" s="28"/>
      <c r="Q32" s="29"/>
      <c r="R32" s="29"/>
      <c r="S32" s="29"/>
      <c r="T32" s="30"/>
      <c r="U32" s="46"/>
      <c r="V32" s="46"/>
      <c r="W32" s="29"/>
      <c r="X32" s="31"/>
      <c r="Y32" s="29"/>
      <c r="Z32" s="32"/>
    </row>
    <row r="33" spans="1:26">
      <c r="A33" s="19"/>
      <c r="B33" s="19"/>
      <c r="C33" s="19"/>
      <c r="D33" s="20"/>
      <c r="E33" s="27"/>
      <c r="F33" s="20"/>
      <c r="G33" s="20"/>
      <c r="H33" s="19"/>
      <c r="I33" s="19"/>
      <c r="J33" s="42"/>
      <c r="K33" s="44"/>
      <c r="L33" s="19"/>
      <c r="M33" s="19"/>
      <c r="N33" s="42"/>
      <c r="O33" s="42"/>
      <c r="P33" s="28"/>
      <c r="Q33" s="29"/>
      <c r="R33" s="29"/>
      <c r="S33" s="29"/>
      <c r="T33" s="30"/>
      <c r="U33" s="46"/>
      <c r="V33" s="46"/>
      <c r="W33" s="29"/>
      <c r="X33" s="31"/>
      <c r="Y33" s="29"/>
      <c r="Z33" s="32"/>
    </row>
    <row r="34" spans="1:26">
      <c r="A34" s="19"/>
      <c r="B34" s="33"/>
      <c r="C34" s="33"/>
      <c r="D34" s="34"/>
      <c r="E34" s="35"/>
      <c r="F34" s="34"/>
      <c r="G34" s="34"/>
      <c r="H34" s="33"/>
      <c r="I34" s="33"/>
      <c r="J34" s="42"/>
      <c r="K34" s="44"/>
      <c r="L34" s="33"/>
      <c r="M34" s="33"/>
      <c r="N34" s="42"/>
      <c r="O34" s="42"/>
      <c r="P34" s="36"/>
      <c r="Q34" s="37"/>
      <c r="R34" s="37"/>
      <c r="S34" s="37"/>
      <c r="T34" s="30"/>
      <c r="U34" s="46"/>
      <c r="V34" s="46"/>
      <c r="W34" s="37"/>
      <c r="X34" s="38"/>
      <c r="Y34" s="37"/>
      <c r="Z34" s="32"/>
    </row>
    <row r="35" spans="1:26">
      <c r="A35" s="19"/>
      <c r="B35" s="33"/>
      <c r="C35" s="33"/>
      <c r="D35" s="34"/>
      <c r="E35" s="35"/>
      <c r="F35" s="34"/>
      <c r="G35" s="34"/>
      <c r="H35" s="33"/>
      <c r="I35" s="33"/>
      <c r="J35" s="42"/>
      <c r="K35" s="44"/>
      <c r="L35" s="33"/>
      <c r="M35" s="33"/>
      <c r="N35" s="42"/>
      <c r="O35" s="42"/>
      <c r="P35" s="36"/>
      <c r="Q35" s="37"/>
      <c r="R35" s="37"/>
      <c r="S35" s="37"/>
      <c r="T35" s="30"/>
      <c r="U35" s="46"/>
      <c r="V35" s="46"/>
      <c r="W35" s="37"/>
      <c r="X35" s="38"/>
      <c r="Y35" s="37"/>
      <c r="Z35" s="32"/>
    </row>
    <row r="36" spans="1:26">
      <c r="A36" s="19"/>
      <c r="B36" s="19"/>
      <c r="C36" s="19"/>
      <c r="D36" s="20"/>
      <c r="E36" s="27"/>
      <c r="F36" s="20"/>
      <c r="G36" s="20"/>
      <c r="H36" s="19"/>
      <c r="I36" s="19"/>
      <c r="J36" s="42"/>
      <c r="K36" s="44"/>
      <c r="L36" s="19"/>
      <c r="M36" s="19"/>
      <c r="N36" s="42"/>
      <c r="O36" s="42"/>
      <c r="P36" s="28"/>
      <c r="Q36" s="29"/>
      <c r="R36" s="29"/>
      <c r="S36" s="29"/>
      <c r="T36" s="30"/>
      <c r="U36" s="46"/>
      <c r="V36" s="46"/>
      <c r="W36" s="29"/>
      <c r="X36" s="31"/>
      <c r="Y36" s="29"/>
      <c r="Z36" s="32"/>
    </row>
    <row r="37" spans="1:26">
      <c r="A37" s="19"/>
      <c r="B37" s="19"/>
      <c r="C37" s="19"/>
      <c r="D37" s="20"/>
      <c r="E37" s="27"/>
      <c r="F37" s="20"/>
      <c r="G37" s="20"/>
      <c r="H37" s="19"/>
      <c r="I37" s="19"/>
      <c r="J37" s="42"/>
      <c r="K37" s="44"/>
      <c r="L37" s="19"/>
      <c r="M37" s="19"/>
      <c r="N37" s="42"/>
      <c r="O37" s="42"/>
      <c r="P37" s="28"/>
      <c r="Q37" s="29"/>
      <c r="R37" s="29"/>
      <c r="S37" s="29"/>
      <c r="T37" s="30"/>
      <c r="U37" s="46"/>
      <c r="V37" s="46"/>
      <c r="W37" s="29"/>
      <c r="X37" s="31"/>
      <c r="Y37" s="29"/>
      <c r="Z37" s="32"/>
    </row>
    <row r="38" spans="1:26">
      <c r="A38" s="19"/>
      <c r="B38" s="19"/>
      <c r="C38" s="19"/>
      <c r="D38" s="20"/>
      <c r="E38" s="27"/>
      <c r="F38" s="20"/>
      <c r="G38" s="20"/>
      <c r="H38" s="19"/>
      <c r="I38" s="19"/>
      <c r="J38" s="42"/>
      <c r="K38" s="44"/>
      <c r="L38" s="19"/>
      <c r="M38" s="19"/>
      <c r="N38" s="42"/>
      <c r="O38" s="42"/>
      <c r="P38" s="28"/>
      <c r="Q38" s="29"/>
      <c r="R38" s="29"/>
      <c r="S38" s="29"/>
      <c r="T38" s="30"/>
      <c r="U38" s="46"/>
      <c r="V38" s="46"/>
      <c r="W38" s="29"/>
      <c r="X38" s="31"/>
      <c r="Y38" s="29"/>
      <c r="Z38" s="32"/>
    </row>
    <row r="39" spans="1:26">
      <c r="A39" s="19"/>
      <c r="B39" s="33"/>
      <c r="C39" s="33"/>
      <c r="D39" s="34"/>
      <c r="E39" s="35"/>
      <c r="F39" s="34"/>
      <c r="G39" s="34"/>
      <c r="H39" s="33"/>
      <c r="I39" s="33"/>
      <c r="J39" s="42"/>
      <c r="K39" s="44"/>
      <c r="L39" s="33"/>
      <c r="M39" s="33"/>
      <c r="N39" s="42"/>
      <c r="O39" s="42"/>
      <c r="P39" s="36"/>
      <c r="Q39" s="37"/>
      <c r="R39" s="37"/>
      <c r="S39" s="37"/>
      <c r="T39" s="30"/>
      <c r="U39" s="46"/>
      <c r="V39" s="46"/>
      <c r="W39" s="37"/>
      <c r="X39" s="38"/>
      <c r="Y39" s="37"/>
      <c r="Z39" s="32"/>
    </row>
    <row r="40" spans="1:26">
      <c r="A40" s="19"/>
      <c r="B40" s="33"/>
      <c r="C40" s="33"/>
      <c r="D40" s="34"/>
      <c r="E40" s="35"/>
      <c r="F40" s="34"/>
      <c r="G40" s="34"/>
      <c r="H40" s="33"/>
      <c r="I40" s="33"/>
      <c r="J40" s="42"/>
      <c r="K40" s="44"/>
      <c r="L40" s="33"/>
      <c r="M40" s="33"/>
      <c r="N40" s="42"/>
      <c r="O40" s="42"/>
      <c r="P40" s="36"/>
      <c r="Q40" s="37"/>
      <c r="R40" s="37"/>
      <c r="S40" s="37"/>
      <c r="T40" s="30"/>
      <c r="U40" s="46"/>
      <c r="V40" s="46"/>
      <c r="W40" s="37"/>
      <c r="X40" s="38"/>
      <c r="Y40" s="37"/>
      <c r="Z40" s="32"/>
    </row>
    <row r="41" spans="1:26">
      <c r="A41" s="19"/>
      <c r="B41" s="19"/>
      <c r="C41" s="19"/>
      <c r="D41" s="20"/>
      <c r="E41" s="27"/>
      <c r="F41" s="20"/>
      <c r="G41" s="20"/>
      <c r="H41" s="19"/>
      <c r="I41" s="19"/>
      <c r="J41" s="42"/>
      <c r="K41" s="44"/>
      <c r="L41" s="19"/>
      <c r="M41" s="19"/>
      <c r="N41" s="42"/>
      <c r="O41" s="42"/>
      <c r="P41" s="28"/>
      <c r="Q41" s="29"/>
      <c r="R41" s="29"/>
      <c r="S41" s="29"/>
      <c r="T41" s="30"/>
      <c r="U41" s="46"/>
      <c r="V41" s="46"/>
      <c r="W41" s="29"/>
      <c r="X41" s="31"/>
      <c r="Y41" s="29"/>
      <c r="Z41" s="32"/>
    </row>
    <row r="42" spans="1:26">
      <c r="A42" s="19"/>
      <c r="B42" s="33"/>
      <c r="C42" s="33"/>
      <c r="D42" s="34"/>
      <c r="E42" s="35"/>
      <c r="F42" s="34"/>
      <c r="G42" s="34"/>
      <c r="H42" s="33"/>
      <c r="I42" s="33"/>
      <c r="J42" s="42"/>
      <c r="K42" s="44"/>
      <c r="L42" s="33"/>
      <c r="M42" s="33"/>
      <c r="N42" s="42"/>
      <c r="O42" s="42"/>
      <c r="P42" s="36"/>
      <c r="Q42" s="37"/>
      <c r="R42" s="37"/>
      <c r="S42" s="37"/>
      <c r="T42" s="30"/>
      <c r="U42" s="46"/>
      <c r="V42" s="46"/>
      <c r="W42" s="37"/>
      <c r="X42" s="38"/>
      <c r="Y42" s="37"/>
      <c r="Z42" s="32"/>
    </row>
    <row r="43" spans="1:26">
      <c r="A43" s="19"/>
      <c r="B43" s="33"/>
      <c r="C43" s="33"/>
      <c r="D43" s="34"/>
      <c r="E43" s="35"/>
      <c r="F43" s="34"/>
      <c r="G43" s="34"/>
      <c r="H43" s="33"/>
      <c r="I43" s="33"/>
      <c r="J43" s="42"/>
      <c r="K43" s="44"/>
      <c r="L43" s="33"/>
      <c r="M43" s="33"/>
      <c r="N43" s="42"/>
      <c r="O43" s="42"/>
      <c r="P43" s="36"/>
      <c r="Q43" s="37"/>
      <c r="R43" s="37"/>
      <c r="S43" s="37"/>
      <c r="T43" s="30"/>
      <c r="U43" s="46"/>
      <c r="V43" s="46"/>
      <c r="W43" s="37"/>
      <c r="X43" s="38"/>
      <c r="Y43" s="37"/>
      <c r="Z43" s="32"/>
    </row>
    <row r="44" spans="1:26">
      <c r="A44" s="19"/>
      <c r="B44" s="33"/>
      <c r="C44" s="33"/>
      <c r="D44" s="34"/>
      <c r="E44" s="35"/>
      <c r="F44" s="34"/>
      <c r="G44" s="34"/>
      <c r="H44" s="33"/>
      <c r="I44" s="33"/>
      <c r="J44" s="42"/>
      <c r="K44" s="44"/>
      <c r="L44" s="33"/>
      <c r="M44" s="33"/>
      <c r="N44" s="42"/>
      <c r="O44" s="42"/>
      <c r="P44" s="28"/>
      <c r="Q44" s="29"/>
      <c r="R44" s="29"/>
      <c r="S44" s="29"/>
      <c r="T44" s="30"/>
      <c r="U44" s="46"/>
      <c r="V44" s="46"/>
      <c r="W44" s="29"/>
      <c r="X44" s="31"/>
      <c r="Y44" s="29"/>
      <c r="Z44" s="32"/>
    </row>
    <row r="45" spans="1:26">
      <c r="A45" s="19"/>
      <c r="B45" s="19"/>
      <c r="C45" s="19"/>
      <c r="D45" s="20"/>
      <c r="E45" s="27"/>
      <c r="F45" s="20"/>
      <c r="G45" s="20"/>
      <c r="H45" s="19"/>
      <c r="I45" s="19"/>
      <c r="J45" s="42"/>
      <c r="K45" s="44"/>
      <c r="L45" s="19"/>
      <c r="M45" s="19"/>
      <c r="N45" s="42"/>
      <c r="O45" s="42"/>
      <c r="P45" s="28"/>
      <c r="Q45" s="29"/>
      <c r="R45" s="29"/>
      <c r="S45" s="29"/>
      <c r="T45" s="30"/>
      <c r="U45" s="46"/>
      <c r="V45" s="46"/>
      <c r="W45" s="29"/>
      <c r="X45" s="31"/>
      <c r="Y45" s="29"/>
      <c r="Z45" s="32"/>
    </row>
    <row r="46" spans="1:26">
      <c r="A46" s="19"/>
      <c r="B46" s="19"/>
      <c r="C46" s="19"/>
      <c r="D46" s="20"/>
      <c r="E46" s="27"/>
      <c r="F46" s="20"/>
      <c r="G46" s="20"/>
      <c r="H46" s="19"/>
      <c r="I46" s="19"/>
      <c r="J46" s="42"/>
      <c r="K46" s="44"/>
      <c r="L46" s="19"/>
      <c r="M46" s="19"/>
      <c r="N46" s="42"/>
      <c r="O46" s="42"/>
      <c r="P46" s="28"/>
      <c r="Q46" s="29"/>
      <c r="R46" s="29"/>
      <c r="S46" s="29"/>
      <c r="T46" s="30"/>
      <c r="U46" s="46"/>
      <c r="V46" s="46"/>
      <c r="W46" s="29"/>
      <c r="X46" s="31"/>
      <c r="Y46" s="29"/>
      <c r="Z46" s="32"/>
    </row>
    <row r="47" spans="1:26">
      <c r="A47" s="19"/>
      <c r="B47" s="33"/>
      <c r="C47" s="33"/>
      <c r="D47" s="34"/>
      <c r="E47" s="35"/>
      <c r="F47" s="34"/>
      <c r="G47" s="34"/>
      <c r="H47" s="33"/>
      <c r="I47" s="33"/>
      <c r="J47" s="42"/>
      <c r="K47" s="44"/>
      <c r="L47" s="33"/>
      <c r="M47" s="33"/>
      <c r="N47" s="42"/>
      <c r="O47" s="42"/>
      <c r="P47" s="36"/>
      <c r="Q47" s="37"/>
      <c r="R47" s="37"/>
      <c r="S47" s="37"/>
      <c r="T47" s="30"/>
      <c r="U47" s="46"/>
      <c r="V47" s="46"/>
      <c r="W47" s="37"/>
      <c r="X47" s="38"/>
      <c r="Y47" s="37"/>
      <c r="Z47" s="32"/>
    </row>
    <row r="48" spans="1:26">
      <c r="A48" s="19"/>
      <c r="B48" s="19"/>
      <c r="C48" s="19"/>
      <c r="D48" s="20"/>
      <c r="E48" s="27"/>
      <c r="F48" s="20"/>
      <c r="G48" s="20"/>
      <c r="H48" s="19"/>
      <c r="I48" s="19"/>
      <c r="J48" s="42"/>
      <c r="K48" s="44"/>
      <c r="L48" s="19"/>
      <c r="M48" s="19"/>
      <c r="N48" s="42"/>
      <c r="O48" s="42"/>
      <c r="P48" s="28"/>
      <c r="Q48" s="29"/>
      <c r="R48" s="29"/>
      <c r="S48" s="29"/>
      <c r="T48" s="30"/>
      <c r="U48" s="46"/>
      <c r="V48" s="46"/>
      <c r="W48" s="29"/>
      <c r="X48" s="31"/>
      <c r="Y48" s="29"/>
      <c r="Z48" s="32"/>
    </row>
    <row r="49" spans="1:26">
      <c r="A49" s="19"/>
      <c r="B49" s="19"/>
      <c r="C49" s="19"/>
      <c r="D49" s="20"/>
      <c r="E49" s="27"/>
      <c r="F49" s="20"/>
      <c r="G49" s="20"/>
      <c r="H49" s="19"/>
      <c r="I49" s="19"/>
      <c r="J49" s="42"/>
      <c r="K49" s="44"/>
      <c r="L49" s="19"/>
      <c r="M49" s="19"/>
      <c r="N49" s="42"/>
      <c r="O49" s="42"/>
      <c r="P49" s="28"/>
      <c r="Q49" s="29"/>
      <c r="R49" s="29"/>
      <c r="S49" s="29"/>
      <c r="T49" s="30"/>
      <c r="U49" s="46"/>
      <c r="V49" s="46"/>
      <c r="W49" s="29"/>
      <c r="X49" s="31"/>
      <c r="Y49" s="29"/>
      <c r="Z49" s="32"/>
    </row>
    <row r="50" spans="1:26">
      <c r="A50" s="19"/>
      <c r="B50" s="33"/>
      <c r="C50" s="33"/>
      <c r="D50" s="34"/>
      <c r="E50" s="35"/>
      <c r="F50" s="34"/>
      <c r="G50" s="34"/>
      <c r="H50" s="33"/>
      <c r="I50" s="33"/>
      <c r="J50" s="42"/>
      <c r="K50" s="44"/>
      <c r="L50" s="33"/>
      <c r="M50" s="33"/>
      <c r="N50" s="42"/>
      <c r="O50" s="42"/>
      <c r="P50" s="36"/>
      <c r="Q50" s="37"/>
      <c r="R50" s="37"/>
      <c r="S50" s="37"/>
      <c r="T50" s="30"/>
      <c r="U50" s="46"/>
      <c r="V50" s="46"/>
      <c r="W50" s="37"/>
      <c r="X50" s="38"/>
      <c r="Y50" s="37"/>
      <c r="Z50" s="32"/>
    </row>
    <row r="51" spans="1:26">
      <c r="A51" s="19"/>
      <c r="B51" s="19"/>
      <c r="C51" s="19"/>
      <c r="D51" s="20"/>
      <c r="E51" s="27"/>
      <c r="F51" s="20"/>
      <c r="G51" s="20"/>
      <c r="H51" s="19"/>
      <c r="I51" s="19"/>
      <c r="J51" s="42"/>
      <c r="K51" s="44"/>
      <c r="L51" s="19"/>
      <c r="M51" s="19"/>
      <c r="N51" s="42"/>
      <c r="O51" s="42"/>
      <c r="P51" s="36"/>
      <c r="Q51" s="29"/>
      <c r="R51" s="29"/>
      <c r="S51" s="29"/>
      <c r="T51" s="30"/>
      <c r="U51" s="46"/>
      <c r="V51" s="46"/>
      <c r="W51" s="29"/>
      <c r="X51" s="31"/>
      <c r="Y51" s="29"/>
      <c r="Z51" s="32"/>
    </row>
    <row r="52" spans="1:26">
      <c r="A52" s="19"/>
      <c r="B52" s="33"/>
      <c r="C52" s="33"/>
      <c r="D52" s="34"/>
      <c r="E52" s="35"/>
      <c r="F52" s="34"/>
      <c r="G52" s="34"/>
      <c r="H52" s="33"/>
      <c r="I52" s="33"/>
      <c r="J52" s="42"/>
      <c r="K52" s="44"/>
      <c r="L52" s="33"/>
      <c r="M52" s="33"/>
      <c r="N52" s="42"/>
      <c r="O52" s="42"/>
      <c r="P52" s="36"/>
      <c r="Q52" s="37"/>
      <c r="R52" s="37"/>
      <c r="S52" s="37"/>
      <c r="T52" s="30"/>
      <c r="U52" s="46"/>
      <c r="V52" s="46"/>
      <c r="W52" s="37"/>
      <c r="X52" s="38"/>
      <c r="Y52" s="37"/>
      <c r="Z52" s="32"/>
    </row>
    <row r="53" spans="1:26">
      <c r="A53" s="19"/>
      <c r="B53" s="33"/>
      <c r="C53" s="33"/>
      <c r="D53" s="34"/>
      <c r="E53" s="35"/>
      <c r="F53" s="34"/>
      <c r="G53" s="34"/>
      <c r="H53" s="33"/>
      <c r="I53" s="33"/>
      <c r="J53" s="42"/>
      <c r="K53" s="44"/>
      <c r="L53" s="33"/>
      <c r="M53" s="33"/>
      <c r="N53" s="42"/>
      <c r="O53" s="42"/>
      <c r="P53" s="36"/>
      <c r="Q53" s="37"/>
      <c r="R53" s="37"/>
      <c r="S53" s="37"/>
      <c r="T53" s="30"/>
      <c r="U53" s="46"/>
      <c r="V53" s="46"/>
      <c r="W53" s="37"/>
      <c r="X53" s="38"/>
      <c r="Y53" s="37"/>
      <c r="Z53" s="32"/>
    </row>
    <row r="54" spans="1:26">
      <c r="A54" s="19"/>
      <c r="B54" s="33"/>
      <c r="C54" s="33"/>
      <c r="D54" s="34"/>
      <c r="E54" s="35"/>
      <c r="F54" s="34"/>
      <c r="G54" s="34"/>
      <c r="H54" s="33"/>
      <c r="I54" s="33"/>
      <c r="J54" s="42"/>
      <c r="K54" s="44"/>
      <c r="L54" s="33"/>
      <c r="M54" s="33"/>
      <c r="N54" s="42"/>
      <c r="O54" s="42"/>
      <c r="P54" s="36"/>
      <c r="Q54" s="37"/>
      <c r="R54" s="37"/>
      <c r="S54" s="37"/>
      <c r="T54" s="30"/>
      <c r="U54" s="46"/>
      <c r="V54" s="46"/>
      <c r="W54" s="37"/>
      <c r="X54" s="38"/>
      <c r="Y54" s="37"/>
      <c r="Z54" s="32"/>
    </row>
    <row r="55" spans="1:26">
      <c r="A55" s="19"/>
      <c r="B55" s="19"/>
      <c r="C55" s="19"/>
      <c r="D55" s="20"/>
      <c r="E55" s="27"/>
      <c r="F55" s="20"/>
      <c r="G55" s="20"/>
      <c r="H55" s="19"/>
      <c r="I55" s="19"/>
      <c r="J55" s="42"/>
      <c r="K55" s="44"/>
      <c r="L55" s="19"/>
      <c r="M55" s="19"/>
      <c r="N55" s="42"/>
      <c r="O55" s="42"/>
      <c r="P55" s="28"/>
      <c r="Q55" s="29"/>
      <c r="R55" s="29"/>
      <c r="S55" s="29"/>
      <c r="T55" s="30"/>
      <c r="U55" s="46"/>
      <c r="V55" s="46"/>
      <c r="W55" s="29"/>
      <c r="X55" s="31"/>
      <c r="Y55" s="29"/>
      <c r="Z55" s="32"/>
    </row>
    <row r="56" spans="1:26">
      <c r="A56" s="19"/>
      <c r="B56" s="33"/>
      <c r="C56" s="33"/>
      <c r="D56" s="34"/>
      <c r="E56" s="35"/>
      <c r="F56" s="34"/>
      <c r="G56" s="34"/>
      <c r="H56" s="33"/>
      <c r="I56" s="33"/>
      <c r="J56" s="42"/>
      <c r="K56" s="44"/>
      <c r="L56" s="33"/>
      <c r="M56" s="33"/>
      <c r="N56" s="42"/>
      <c r="O56" s="42"/>
      <c r="P56" s="36"/>
      <c r="Q56" s="37"/>
      <c r="R56" s="37"/>
      <c r="S56" s="37"/>
      <c r="T56" s="30"/>
      <c r="U56" s="46"/>
      <c r="V56" s="46"/>
      <c r="W56" s="37"/>
      <c r="X56" s="38"/>
      <c r="Y56" s="37"/>
      <c r="Z56" s="32"/>
    </row>
    <row r="57" spans="1:26">
      <c r="A57" s="19"/>
      <c r="B57" s="33"/>
      <c r="C57" s="33"/>
      <c r="D57" s="34"/>
      <c r="E57" s="35"/>
      <c r="F57" s="34"/>
      <c r="G57" s="34"/>
      <c r="H57" s="33"/>
      <c r="I57" s="33"/>
      <c r="J57" s="42"/>
      <c r="K57" s="44"/>
      <c r="L57" s="33"/>
      <c r="M57" s="33"/>
      <c r="N57" s="42"/>
      <c r="O57" s="42"/>
      <c r="P57" s="36"/>
      <c r="Q57" s="37"/>
      <c r="R57" s="37"/>
      <c r="S57" s="37"/>
      <c r="T57" s="30"/>
      <c r="U57" s="46"/>
      <c r="V57" s="46"/>
      <c r="W57" s="37"/>
      <c r="X57" s="38"/>
      <c r="Y57" s="37"/>
      <c r="Z57" s="32"/>
    </row>
    <row r="58" spans="1:26">
      <c r="A58" s="19"/>
      <c r="B58" s="33"/>
      <c r="C58" s="33"/>
      <c r="D58" s="34"/>
      <c r="E58" s="35"/>
      <c r="F58" s="34"/>
      <c r="G58" s="34"/>
      <c r="H58" s="33"/>
      <c r="I58" s="33"/>
      <c r="J58" s="42"/>
      <c r="K58" s="44"/>
      <c r="L58" s="33"/>
      <c r="M58" s="33"/>
      <c r="N58" s="42"/>
      <c r="O58" s="42"/>
      <c r="P58" s="36"/>
      <c r="Q58" s="37"/>
      <c r="R58" s="37"/>
      <c r="S58" s="37"/>
      <c r="T58" s="30"/>
      <c r="U58" s="46"/>
      <c r="V58" s="46"/>
      <c r="W58" s="37"/>
      <c r="X58" s="38"/>
      <c r="Y58" s="37"/>
      <c r="Z58" s="32"/>
    </row>
    <row r="59" spans="1:26">
      <c r="A59" s="19"/>
      <c r="B59" s="19"/>
      <c r="C59" s="19"/>
      <c r="D59" s="20"/>
      <c r="E59" s="27"/>
      <c r="F59" s="20"/>
      <c r="G59" s="20"/>
      <c r="H59" s="19"/>
      <c r="I59" s="19"/>
      <c r="J59" s="42"/>
      <c r="K59" s="44"/>
      <c r="L59" s="19"/>
      <c r="M59" s="19"/>
      <c r="N59" s="42"/>
      <c r="O59" s="42"/>
      <c r="P59" s="28"/>
      <c r="Q59" s="29"/>
      <c r="R59" s="29"/>
      <c r="S59" s="29"/>
      <c r="T59" s="30"/>
      <c r="U59" s="46"/>
      <c r="V59" s="46"/>
      <c r="W59" s="29"/>
      <c r="X59" s="38"/>
      <c r="Y59" s="37"/>
      <c r="Z59" s="32"/>
    </row>
    <row r="60" spans="1:26">
      <c r="A60" s="19"/>
      <c r="B60" s="19"/>
      <c r="C60" s="19"/>
      <c r="D60" s="20"/>
      <c r="E60" s="27"/>
      <c r="F60" s="20"/>
      <c r="G60" s="20"/>
      <c r="H60" s="19"/>
      <c r="I60" s="19"/>
      <c r="J60" s="42"/>
      <c r="K60" s="44"/>
      <c r="L60" s="19"/>
      <c r="M60" s="19"/>
      <c r="N60" s="42"/>
      <c r="O60" s="42"/>
      <c r="P60" s="28"/>
      <c r="Q60" s="29"/>
      <c r="R60" s="29"/>
      <c r="S60" s="29"/>
      <c r="T60" s="30"/>
      <c r="U60" s="46"/>
      <c r="V60" s="46"/>
      <c r="W60" s="29"/>
      <c r="X60" s="31"/>
      <c r="Y60" s="29"/>
      <c r="Z60" s="32"/>
    </row>
    <row r="61" spans="1:26">
      <c r="A61" s="19"/>
      <c r="B61" s="33"/>
      <c r="C61" s="33"/>
      <c r="D61" s="34"/>
      <c r="E61" s="35"/>
      <c r="F61" s="34"/>
      <c r="G61" s="34"/>
      <c r="H61" s="33"/>
      <c r="I61" s="33"/>
      <c r="J61" s="42"/>
      <c r="K61" s="44"/>
      <c r="L61" s="33"/>
      <c r="M61" s="33"/>
      <c r="N61" s="42"/>
      <c r="O61" s="42"/>
      <c r="P61" s="36"/>
      <c r="Q61" s="37"/>
      <c r="R61" s="37"/>
      <c r="S61" s="37"/>
      <c r="T61" s="30"/>
      <c r="U61" s="46"/>
      <c r="V61" s="46"/>
      <c r="W61" s="37"/>
      <c r="X61" s="38"/>
      <c r="Y61" s="37"/>
      <c r="Z61" s="32"/>
    </row>
    <row r="62" spans="1:26">
      <c r="A62" s="19"/>
      <c r="B62" s="33"/>
      <c r="C62" s="33"/>
      <c r="D62" s="34"/>
      <c r="E62" s="35"/>
      <c r="F62" s="34"/>
      <c r="G62" s="34"/>
      <c r="H62" s="33"/>
      <c r="I62" s="33"/>
      <c r="J62" s="42"/>
      <c r="K62" s="44"/>
      <c r="L62" s="33"/>
      <c r="M62" s="33"/>
      <c r="N62" s="42"/>
      <c r="O62" s="42"/>
      <c r="P62" s="28"/>
      <c r="Q62" s="29"/>
      <c r="R62" s="29"/>
      <c r="S62" s="29"/>
      <c r="T62" s="30"/>
      <c r="U62" s="46"/>
      <c r="V62" s="46"/>
      <c r="W62" s="29"/>
      <c r="X62" s="31"/>
      <c r="Y62" s="29"/>
      <c r="Z62" s="32"/>
    </row>
    <row r="63" spans="1:26">
      <c r="A63" s="19"/>
      <c r="B63" s="33"/>
      <c r="C63" s="33"/>
      <c r="D63" s="34"/>
      <c r="E63" s="35"/>
      <c r="F63" s="34"/>
      <c r="G63" s="34"/>
      <c r="H63" s="33"/>
      <c r="I63" s="33"/>
      <c r="J63" s="42"/>
      <c r="K63" s="44"/>
      <c r="L63" s="33"/>
      <c r="M63" s="33"/>
      <c r="N63" s="42"/>
      <c r="O63" s="42"/>
      <c r="P63" s="36"/>
      <c r="Q63" s="37"/>
      <c r="R63" s="37"/>
      <c r="S63" s="37"/>
      <c r="T63" s="30"/>
      <c r="U63" s="46"/>
      <c r="V63" s="46"/>
      <c r="W63" s="37"/>
      <c r="X63" s="38"/>
      <c r="Y63" s="37"/>
      <c r="Z63" s="32"/>
    </row>
    <row r="64" spans="1:26">
      <c r="A64" s="19"/>
      <c r="B64" s="33"/>
      <c r="C64" s="33"/>
      <c r="D64" s="34"/>
      <c r="E64" s="35"/>
      <c r="F64" s="34"/>
      <c r="G64" s="34"/>
      <c r="H64" s="33"/>
      <c r="I64" s="33"/>
      <c r="J64" s="42"/>
      <c r="K64" s="44"/>
      <c r="L64" s="33"/>
      <c r="M64" s="33"/>
      <c r="N64" s="42"/>
      <c r="O64" s="42"/>
      <c r="P64" s="36"/>
      <c r="Q64" s="37"/>
      <c r="R64" s="37"/>
      <c r="S64" s="37"/>
      <c r="T64" s="30"/>
      <c r="U64" s="46"/>
      <c r="V64" s="46"/>
      <c r="W64" s="37"/>
      <c r="X64" s="38"/>
      <c r="Y64" s="37"/>
      <c r="Z64" s="32"/>
    </row>
    <row r="65" spans="1:26">
      <c r="A65" s="19"/>
      <c r="B65" s="33"/>
      <c r="C65" s="33"/>
      <c r="D65" s="34"/>
      <c r="E65" s="35"/>
      <c r="F65" s="34"/>
      <c r="G65" s="34"/>
      <c r="H65" s="33"/>
      <c r="I65" s="33"/>
      <c r="J65" s="42"/>
      <c r="K65" s="44"/>
      <c r="L65" s="33"/>
      <c r="M65" s="33"/>
      <c r="N65" s="42"/>
      <c r="O65" s="42"/>
      <c r="P65" s="36"/>
      <c r="Q65" s="37"/>
      <c r="R65" s="37"/>
      <c r="S65" s="37"/>
      <c r="T65" s="30"/>
      <c r="U65" s="46"/>
      <c r="V65" s="46"/>
      <c r="W65" s="37"/>
      <c r="X65" s="38"/>
      <c r="Y65" s="37"/>
      <c r="Z65" s="32"/>
    </row>
    <row r="66" spans="1:26">
      <c r="A66" s="19"/>
      <c r="B66" s="33"/>
      <c r="C66" s="33"/>
      <c r="D66" s="34"/>
      <c r="E66" s="35"/>
      <c r="F66" s="34"/>
      <c r="G66" s="34"/>
      <c r="H66" s="33"/>
      <c r="I66" s="33"/>
      <c r="J66" s="42"/>
      <c r="K66" s="44"/>
      <c r="L66" s="33"/>
      <c r="M66" s="33"/>
      <c r="N66" s="42"/>
      <c r="O66" s="42"/>
      <c r="P66" s="36"/>
      <c r="Q66" s="37"/>
      <c r="R66" s="37"/>
      <c r="S66" s="37"/>
      <c r="T66" s="30"/>
      <c r="U66" s="46"/>
      <c r="V66" s="46"/>
      <c r="W66" s="37"/>
      <c r="X66" s="38"/>
      <c r="Y66" s="37"/>
      <c r="Z66" s="32"/>
    </row>
    <row r="67" spans="1:26">
      <c r="A67" s="19"/>
      <c r="B67" s="33"/>
      <c r="C67" s="33"/>
      <c r="D67" s="34"/>
      <c r="E67" s="35"/>
      <c r="F67" s="34"/>
      <c r="G67" s="34"/>
      <c r="H67" s="33"/>
      <c r="I67" s="33"/>
      <c r="J67" s="42"/>
      <c r="K67" s="44"/>
      <c r="L67" s="33"/>
      <c r="M67" s="33"/>
      <c r="N67" s="42"/>
      <c r="O67" s="42"/>
      <c r="P67" s="36"/>
      <c r="Q67" s="37"/>
      <c r="R67" s="37"/>
      <c r="S67" s="37"/>
      <c r="T67" s="30"/>
      <c r="U67" s="46"/>
      <c r="V67" s="46"/>
      <c r="W67" s="37"/>
      <c r="X67" s="38"/>
      <c r="Y67" s="37"/>
      <c r="Z67" s="32"/>
    </row>
    <row r="68" spans="1:26">
      <c r="A68" s="19"/>
      <c r="B68" s="33"/>
      <c r="C68" s="33"/>
      <c r="D68" s="34"/>
      <c r="E68" s="35"/>
      <c r="F68" s="34"/>
      <c r="G68" s="34"/>
      <c r="H68" s="33"/>
      <c r="I68" s="33"/>
      <c r="J68" s="42"/>
      <c r="K68" s="44"/>
      <c r="L68" s="33"/>
      <c r="M68" s="33"/>
      <c r="N68" s="42"/>
      <c r="O68" s="42"/>
      <c r="P68" s="36"/>
      <c r="Q68" s="37"/>
      <c r="R68" s="37"/>
      <c r="S68" s="37"/>
      <c r="T68" s="30"/>
      <c r="U68" s="46"/>
      <c r="V68" s="46"/>
      <c r="W68" s="37"/>
      <c r="X68" s="38"/>
      <c r="Y68" s="37"/>
      <c r="Z68" s="32"/>
    </row>
    <row r="69" spans="1:26">
      <c r="A69" s="19"/>
      <c r="B69" s="33"/>
      <c r="C69" s="33"/>
      <c r="D69" s="34"/>
      <c r="E69" s="35"/>
      <c r="F69" s="34"/>
      <c r="G69" s="34"/>
      <c r="H69" s="33"/>
      <c r="I69" s="33"/>
      <c r="J69" s="42"/>
      <c r="K69" s="44"/>
      <c r="L69" s="33"/>
      <c r="M69" s="33"/>
      <c r="N69" s="42"/>
      <c r="O69" s="42"/>
      <c r="P69" s="36"/>
      <c r="Q69" s="37"/>
      <c r="R69" s="37"/>
      <c r="S69" s="37"/>
      <c r="T69" s="30"/>
      <c r="U69" s="46"/>
      <c r="V69" s="46"/>
      <c r="W69" s="37"/>
      <c r="X69" s="38"/>
      <c r="Y69" s="37"/>
      <c r="Z69" s="32"/>
    </row>
    <row r="70" spans="1:26">
      <c r="A70" s="19"/>
      <c r="B70" s="19"/>
      <c r="C70" s="19"/>
      <c r="D70" s="20"/>
      <c r="E70" s="27"/>
      <c r="F70" s="20"/>
      <c r="G70" s="20"/>
      <c r="H70" s="19"/>
      <c r="I70" s="19"/>
      <c r="J70" s="42"/>
      <c r="K70" s="44"/>
      <c r="L70" s="19"/>
      <c r="M70" s="19"/>
      <c r="N70" s="42"/>
      <c r="O70" s="42"/>
      <c r="P70" s="28"/>
      <c r="Q70" s="29"/>
      <c r="R70" s="29"/>
      <c r="S70" s="29"/>
      <c r="T70" s="30"/>
      <c r="U70" s="46"/>
      <c r="V70" s="46"/>
      <c r="W70" s="29"/>
      <c r="X70" s="31"/>
      <c r="Y70" s="29"/>
      <c r="Z70" s="32"/>
    </row>
    <row r="71" spans="1:26">
      <c r="A71" s="19"/>
      <c r="B71" s="19"/>
      <c r="C71" s="19"/>
      <c r="D71" s="20"/>
      <c r="E71" s="27"/>
      <c r="F71" s="20"/>
      <c r="G71" s="20"/>
      <c r="H71" s="19"/>
      <c r="I71" s="19"/>
      <c r="J71" s="42"/>
      <c r="K71" s="44"/>
      <c r="L71" s="19"/>
      <c r="M71" s="19"/>
      <c r="N71" s="42"/>
      <c r="O71" s="42"/>
      <c r="P71" s="28"/>
      <c r="Q71" s="29"/>
      <c r="R71" s="29"/>
      <c r="S71" s="29"/>
      <c r="T71" s="30"/>
      <c r="U71" s="46"/>
      <c r="V71" s="46"/>
      <c r="W71" s="29"/>
      <c r="X71" s="31"/>
      <c r="Y71" s="29"/>
      <c r="Z71" s="32"/>
    </row>
    <row r="72" spans="1:26">
      <c r="A72" s="19"/>
      <c r="B72" s="33"/>
      <c r="C72" s="33"/>
      <c r="D72" s="34"/>
      <c r="E72" s="35"/>
      <c r="F72" s="34"/>
      <c r="G72" s="34"/>
      <c r="H72" s="33"/>
      <c r="I72" s="33"/>
      <c r="J72" s="42"/>
      <c r="K72" s="44"/>
      <c r="L72" s="33"/>
      <c r="M72" s="33"/>
      <c r="N72" s="42"/>
      <c r="O72" s="42"/>
      <c r="P72" s="36"/>
      <c r="Q72" s="37"/>
      <c r="R72" s="37"/>
      <c r="S72" s="37"/>
      <c r="T72" s="30"/>
      <c r="U72" s="46"/>
      <c r="V72" s="46"/>
      <c r="W72" s="37"/>
      <c r="X72" s="38"/>
      <c r="Y72" s="37"/>
      <c r="Z72" s="32"/>
    </row>
    <row r="73" spans="1:26">
      <c r="A73" s="19"/>
      <c r="B73" s="19"/>
      <c r="C73" s="19"/>
      <c r="D73" s="20"/>
      <c r="E73" s="27"/>
      <c r="F73" s="20"/>
      <c r="G73" s="20"/>
      <c r="H73" s="19"/>
      <c r="I73" s="19"/>
      <c r="J73" s="42"/>
      <c r="K73" s="44"/>
      <c r="L73" s="19"/>
      <c r="M73" s="19"/>
      <c r="N73" s="42"/>
      <c r="O73" s="42"/>
      <c r="P73" s="28"/>
      <c r="Q73" s="29"/>
      <c r="R73" s="29"/>
      <c r="S73" s="29"/>
      <c r="T73" s="30"/>
      <c r="U73" s="46"/>
      <c r="V73" s="46"/>
      <c r="W73" s="29"/>
      <c r="X73" s="31"/>
      <c r="Y73" s="29"/>
      <c r="Z73" s="32"/>
    </row>
    <row r="74" spans="1:26">
      <c r="A74" s="19"/>
      <c r="B74" s="33"/>
      <c r="C74" s="33"/>
      <c r="D74" s="34"/>
      <c r="E74" s="35"/>
      <c r="F74" s="34"/>
      <c r="G74" s="34"/>
      <c r="H74" s="33"/>
      <c r="I74" s="33"/>
      <c r="J74" s="42"/>
      <c r="K74" s="44"/>
      <c r="L74" s="33"/>
      <c r="M74" s="33"/>
      <c r="N74" s="42"/>
      <c r="O74" s="42"/>
      <c r="P74" s="36"/>
      <c r="Q74" s="37"/>
      <c r="R74" s="37"/>
      <c r="S74" s="37"/>
      <c r="T74" s="30"/>
      <c r="U74" s="46"/>
      <c r="V74" s="46"/>
      <c r="W74" s="37"/>
      <c r="X74" s="38"/>
      <c r="Y74" s="37"/>
      <c r="Z74" s="32"/>
    </row>
    <row r="75" spans="1:26">
      <c r="A75" s="19"/>
      <c r="B75" s="33"/>
      <c r="C75" s="33"/>
      <c r="D75" s="34"/>
      <c r="E75" s="35"/>
      <c r="F75" s="34"/>
      <c r="G75" s="34"/>
      <c r="H75" s="33"/>
      <c r="I75" s="33"/>
      <c r="J75" s="42"/>
      <c r="K75" s="44"/>
      <c r="L75" s="33"/>
      <c r="M75" s="33"/>
      <c r="N75" s="42"/>
      <c r="O75" s="42"/>
      <c r="P75" s="36"/>
      <c r="Q75" s="37"/>
      <c r="R75" s="37"/>
      <c r="S75" s="37"/>
      <c r="T75" s="30"/>
      <c r="U75" s="46"/>
      <c r="V75" s="46"/>
      <c r="W75" s="37"/>
      <c r="X75" s="38"/>
      <c r="Y75" s="37"/>
      <c r="Z75" s="32"/>
    </row>
    <row r="76" spans="1:26">
      <c r="A76" s="19"/>
      <c r="B76" s="33"/>
      <c r="C76" s="33"/>
      <c r="D76" s="34"/>
      <c r="E76" s="35"/>
      <c r="F76" s="34"/>
      <c r="G76" s="34"/>
      <c r="H76" s="33"/>
      <c r="I76" s="33"/>
      <c r="J76" s="42"/>
      <c r="K76" s="44"/>
      <c r="L76" s="33"/>
      <c r="M76" s="33"/>
      <c r="N76" s="42"/>
      <c r="O76" s="42"/>
      <c r="P76" s="36"/>
      <c r="Q76" s="37"/>
      <c r="R76" s="37"/>
      <c r="S76" s="37"/>
      <c r="T76" s="30"/>
      <c r="U76" s="46"/>
      <c r="V76" s="46"/>
      <c r="W76" s="37"/>
      <c r="X76" s="38"/>
      <c r="Y76" s="37"/>
      <c r="Z76" s="32"/>
    </row>
    <row r="77" spans="1:26">
      <c r="A77" s="19"/>
      <c r="B77" s="33"/>
      <c r="C77" s="33"/>
      <c r="D77" s="34"/>
      <c r="E77" s="35"/>
      <c r="F77" s="34"/>
      <c r="G77" s="34"/>
      <c r="H77" s="33"/>
      <c r="I77" s="33"/>
      <c r="J77" s="42"/>
      <c r="K77" s="44"/>
      <c r="L77" s="33"/>
      <c r="M77" s="33"/>
      <c r="N77" s="42"/>
      <c r="O77" s="42"/>
      <c r="P77" s="36"/>
      <c r="Q77" s="37"/>
      <c r="R77" s="37"/>
      <c r="S77" s="37"/>
      <c r="T77" s="30"/>
      <c r="U77" s="46"/>
      <c r="V77" s="46"/>
      <c r="W77" s="37"/>
      <c r="X77" s="38"/>
      <c r="Y77" s="37"/>
      <c r="Z77" s="32"/>
    </row>
    <row r="78" spans="1:26">
      <c r="A78" s="19"/>
      <c r="B78" s="33"/>
      <c r="C78" s="33"/>
      <c r="D78" s="34"/>
      <c r="E78" s="35"/>
      <c r="F78" s="34"/>
      <c r="G78" s="34"/>
      <c r="H78" s="33"/>
      <c r="I78" s="33"/>
      <c r="J78" s="42"/>
      <c r="K78" s="44"/>
      <c r="L78" s="33"/>
      <c r="M78" s="33"/>
      <c r="N78" s="42"/>
      <c r="O78" s="42"/>
      <c r="P78" s="36"/>
      <c r="Q78" s="37"/>
      <c r="R78" s="37"/>
      <c r="S78" s="37"/>
      <c r="T78" s="30"/>
      <c r="U78" s="46"/>
      <c r="V78" s="46"/>
      <c r="W78" s="37"/>
      <c r="X78" s="38"/>
      <c r="Y78" s="37"/>
      <c r="Z78" s="32"/>
    </row>
    <row r="79" spans="1:26">
      <c r="A79" s="19"/>
      <c r="B79" s="33"/>
      <c r="C79" s="33"/>
      <c r="D79" s="34"/>
      <c r="E79" s="35"/>
      <c r="F79" s="34"/>
      <c r="G79" s="34"/>
      <c r="H79" s="33"/>
      <c r="I79" s="33"/>
      <c r="J79" s="42"/>
      <c r="K79" s="44"/>
      <c r="L79" s="33"/>
      <c r="M79" s="33"/>
      <c r="N79" s="42"/>
      <c r="O79" s="42"/>
      <c r="P79" s="36"/>
      <c r="Q79" s="37"/>
      <c r="R79" s="37"/>
      <c r="S79" s="37"/>
      <c r="T79" s="30"/>
      <c r="U79" s="46"/>
      <c r="V79" s="46"/>
      <c r="W79" s="37"/>
      <c r="X79" s="38"/>
      <c r="Y79" s="37"/>
      <c r="Z79" s="32"/>
    </row>
    <row r="80" spans="1:26">
      <c r="A80" s="19"/>
      <c r="B80" s="19"/>
      <c r="C80" s="19"/>
      <c r="D80" s="20"/>
      <c r="E80" s="27"/>
      <c r="F80" s="20"/>
      <c r="G80" s="20"/>
      <c r="H80" s="19"/>
      <c r="I80" s="19"/>
      <c r="J80" s="42"/>
      <c r="K80" s="44"/>
      <c r="L80" s="19"/>
      <c r="M80" s="19"/>
      <c r="N80" s="42"/>
      <c r="O80" s="42"/>
      <c r="P80" s="28"/>
      <c r="Q80" s="29"/>
      <c r="R80" s="29"/>
      <c r="S80" s="29"/>
      <c r="T80" s="30"/>
      <c r="U80" s="46"/>
      <c r="V80" s="46"/>
      <c r="W80" s="29"/>
      <c r="X80" s="31"/>
      <c r="Y80" s="29"/>
      <c r="Z80" s="32"/>
    </row>
    <row r="81" spans="1:26">
      <c r="A81" s="19"/>
      <c r="B81" s="19"/>
      <c r="C81" s="19"/>
      <c r="D81" s="20"/>
      <c r="E81" s="27"/>
      <c r="F81" s="20"/>
      <c r="G81" s="20"/>
      <c r="H81" s="19"/>
      <c r="I81" s="19"/>
      <c r="J81" s="42"/>
      <c r="K81" s="44"/>
      <c r="L81" s="19"/>
      <c r="M81" s="19"/>
      <c r="N81" s="42"/>
      <c r="O81" s="42"/>
      <c r="P81" s="28"/>
      <c r="Q81" s="29"/>
      <c r="R81" s="29"/>
      <c r="S81" s="29"/>
      <c r="T81" s="30"/>
      <c r="U81" s="46"/>
      <c r="V81" s="46"/>
      <c r="W81" s="29"/>
      <c r="X81" s="31"/>
      <c r="Y81" s="29"/>
      <c r="Z81" s="32"/>
    </row>
    <row r="82" spans="1:26">
      <c r="A82" s="19"/>
      <c r="B82" s="33"/>
      <c r="C82" s="33"/>
      <c r="D82" s="34"/>
      <c r="E82" s="35"/>
      <c r="F82" s="34"/>
      <c r="G82" s="34"/>
      <c r="H82" s="33"/>
      <c r="I82" s="33"/>
      <c r="J82" s="42"/>
      <c r="K82" s="44"/>
      <c r="L82" s="33"/>
      <c r="M82" s="33"/>
      <c r="N82" s="42"/>
      <c r="O82" s="42"/>
      <c r="P82" s="36"/>
      <c r="Q82" s="37"/>
      <c r="R82" s="37"/>
      <c r="S82" s="37"/>
      <c r="T82" s="30"/>
      <c r="U82" s="46"/>
      <c r="V82" s="46"/>
      <c r="W82" s="37"/>
      <c r="X82" s="38"/>
      <c r="Y82" s="37"/>
      <c r="Z82" s="32"/>
    </row>
    <row r="83" spans="1:26">
      <c r="A83" s="19"/>
      <c r="B83" s="19"/>
      <c r="C83" s="19"/>
      <c r="D83" s="20"/>
      <c r="E83" s="27"/>
      <c r="F83" s="20"/>
      <c r="G83" s="20"/>
      <c r="H83" s="19"/>
      <c r="I83" s="19"/>
      <c r="J83" s="42"/>
      <c r="K83" s="44"/>
      <c r="L83" s="19"/>
      <c r="M83" s="19"/>
      <c r="N83" s="42"/>
      <c r="O83" s="42"/>
      <c r="P83" s="28"/>
      <c r="Q83" s="29"/>
      <c r="R83" s="29"/>
      <c r="S83" s="29"/>
      <c r="T83" s="30"/>
      <c r="U83" s="46"/>
      <c r="V83" s="46"/>
      <c r="W83" s="29"/>
      <c r="X83" s="31"/>
      <c r="Y83" s="29"/>
      <c r="Z83" s="32"/>
    </row>
    <row r="84" spans="1:26">
      <c r="A84" s="19"/>
      <c r="B84" s="33"/>
      <c r="C84" s="33"/>
      <c r="D84" s="34"/>
      <c r="E84" s="35"/>
      <c r="F84" s="34"/>
      <c r="G84" s="20"/>
      <c r="H84" s="33"/>
      <c r="I84" s="33"/>
      <c r="J84" s="42"/>
      <c r="K84" s="44"/>
      <c r="L84" s="33"/>
      <c r="M84" s="33"/>
      <c r="N84" s="42"/>
      <c r="O84" s="42"/>
      <c r="P84" s="36"/>
      <c r="Q84" s="37"/>
      <c r="R84" s="37"/>
      <c r="S84" s="37"/>
      <c r="T84" s="30"/>
      <c r="U84" s="46"/>
      <c r="V84" s="46"/>
      <c r="W84" s="37"/>
      <c r="X84" s="38"/>
      <c r="Y84" s="37"/>
      <c r="Z84" s="32"/>
    </row>
    <row r="85" spans="1:26">
      <c r="A85" s="19"/>
      <c r="B85" s="33"/>
      <c r="C85" s="33"/>
      <c r="D85" s="20"/>
      <c r="E85" s="35"/>
      <c r="F85" s="20"/>
      <c r="G85" s="20"/>
      <c r="H85" s="19"/>
      <c r="I85" s="19"/>
      <c r="J85" s="42"/>
      <c r="K85" s="44"/>
      <c r="L85" s="19"/>
      <c r="M85" s="19"/>
      <c r="N85" s="42"/>
      <c r="O85" s="42"/>
      <c r="P85" s="36"/>
      <c r="Q85" s="37"/>
      <c r="R85" s="37"/>
      <c r="S85" s="37"/>
      <c r="T85" s="30"/>
      <c r="U85" s="46"/>
      <c r="V85" s="46"/>
      <c r="W85" s="37"/>
      <c r="X85" s="38"/>
      <c r="Y85" s="37"/>
      <c r="Z85" s="32"/>
    </row>
    <row r="86" spans="1:26">
      <c r="A86" s="19"/>
      <c r="B86" s="19"/>
      <c r="C86" s="19"/>
      <c r="D86" s="20"/>
      <c r="E86" s="27"/>
      <c r="F86" s="20"/>
      <c r="G86" s="20"/>
      <c r="H86" s="19"/>
      <c r="I86" s="19"/>
      <c r="J86" s="42"/>
      <c r="K86" s="44"/>
      <c r="L86" s="19"/>
      <c r="M86" s="19"/>
      <c r="N86" s="42"/>
      <c r="O86" s="42"/>
      <c r="P86" s="28"/>
      <c r="Q86" s="29"/>
      <c r="R86" s="29"/>
      <c r="S86" s="29"/>
      <c r="T86" s="30"/>
      <c r="U86" s="46"/>
      <c r="V86" s="46"/>
      <c r="W86" s="29"/>
      <c r="X86" s="31"/>
      <c r="Y86" s="29"/>
      <c r="Z86" s="32"/>
    </row>
    <row r="87" spans="1:26">
      <c r="A87" s="19"/>
      <c r="B87" s="19"/>
      <c r="C87" s="19"/>
      <c r="D87" s="20"/>
      <c r="E87" s="27"/>
      <c r="F87" s="20"/>
      <c r="G87" s="20"/>
      <c r="H87" s="19"/>
      <c r="I87" s="19"/>
      <c r="J87" s="42"/>
      <c r="K87" s="44"/>
      <c r="L87" s="19"/>
      <c r="M87" s="19"/>
      <c r="N87" s="42"/>
      <c r="O87" s="42"/>
      <c r="P87" s="28"/>
      <c r="Q87" s="29"/>
      <c r="R87" s="29"/>
      <c r="S87" s="29"/>
      <c r="T87" s="30"/>
      <c r="U87" s="46"/>
      <c r="V87" s="46"/>
      <c r="W87" s="29"/>
      <c r="X87" s="31"/>
      <c r="Y87" s="29"/>
      <c r="Z87" s="32"/>
    </row>
    <row r="88" spans="1:26">
      <c r="A88" s="19"/>
      <c r="B88" s="19"/>
      <c r="C88" s="19"/>
      <c r="D88" s="20"/>
      <c r="E88" s="27"/>
      <c r="F88" s="20"/>
      <c r="G88" s="20"/>
      <c r="H88" s="19"/>
      <c r="I88" s="19"/>
      <c r="J88" s="42"/>
      <c r="K88" s="44"/>
      <c r="L88" s="19"/>
      <c r="M88" s="19"/>
      <c r="N88" s="42"/>
      <c r="O88" s="42"/>
      <c r="P88" s="28"/>
      <c r="Q88" s="29"/>
      <c r="R88" s="29"/>
      <c r="S88" s="29"/>
      <c r="T88" s="30"/>
      <c r="U88" s="46"/>
      <c r="V88" s="46"/>
      <c r="W88" s="29"/>
      <c r="X88" s="31"/>
      <c r="Y88" s="29"/>
      <c r="Z88" s="32"/>
    </row>
    <row r="89" spans="1:26">
      <c r="A89" s="19"/>
      <c r="B89" s="19"/>
      <c r="C89" s="19"/>
      <c r="D89" s="20"/>
      <c r="E89" s="27"/>
      <c r="F89" s="20"/>
      <c r="G89" s="20"/>
      <c r="H89" s="19"/>
      <c r="I89" s="19"/>
      <c r="J89" s="42"/>
      <c r="K89" s="44"/>
      <c r="L89" s="19"/>
      <c r="M89" s="19"/>
      <c r="N89" s="42"/>
      <c r="O89" s="42"/>
      <c r="P89" s="28"/>
      <c r="Q89" s="29"/>
      <c r="R89" s="29"/>
      <c r="S89" s="29"/>
      <c r="T89" s="30"/>
      <c r="U89" s="46"/>
      <c r="V89" s="46"/>
      <c r="W89" s="29"/>
      <c r="X89" s="31"/>
      <c r="Y89" s="29"/>
      <c r="Z89" s="32"/>
    </row>
    <row r="90" spans="1:26">
      <c r="A90" s="19"/>
      <c r="B90" s="33"/>
      <c r="C90" s="33"/>
      <c r="D90" s="34"/>
      <c r="E90" s="35"/>
      <c r="F90" s="34"/>
      <c r="G90" s="34"/>
      <c r="H90" s="33"/>
      <c r="I90" s="33"/>
      <c r="J90" s="42"/>
      <c r="K90" s="44"/>
      <c r="L90" s="33"/>
      <c r="M90" s="33"/>
      <c r="N90" s="42"/>
      <c r="O90" s="42"/>
      <c r="P90" s="36"/>
      <c r="Q90" s="37"/>
      <c r="R90" s="37"/>
      <c r="S90" s="37"/>
      <c r="T90" s="30"/>
      <c r="U90" s="46"/>
      <c r="V90" s="46"/>
      <c r="W90" s="37"/>
      <c r="X90" s="38"/>
      <c r="Y90" s="37"/>
      <c r="Z90" s="32"/>
    </row>
    <row r="91" spans="1:26">
      <c r="A91" s="19"/>
      <c r="B91" s="19"/>
      <c r="C91" s="19"/>
      <c r="D91" s="20"/>
      <c r="E91" s="27"/>
      <c r="F91" s="20"/>
      <c r="G91" s="20"/>
      <c r="H91" s="19"/>
      <c r="I91" s="19"/>
      <c r="J91" s="42"/>
      <c r="K91" s="44"/>
      <c r="L91" s="19"/>
      <c r="M91" s="19"/>
      <c r="N91" s="42"/>
      <c r="O91" s="42"/>
      <c r="P91" s="28"/>
      <c r="Q91" s="29"/>
      <c r="R91" s="29"/>
      <c r="S91" s="29"/>
      <c r="T91" s="30"/>
      <c r="U91" s="46"/>
      <c r="V91" s="46"/>
      <c r="W91" s="29"/>
      <c r="X91" s="31"/>
      <c r="Y91" s="29"/>
      <c r="Z91" s="32"/>
    </row>
    <row r="92" spans="1:26">
      <c r="A92" s="19"/>
      <c r="B92" s="33"/>
      <c r="C92" s="33"/>
      <c r="D92" s="34"/>
      <c r="E92" s="35"/>
      <c r="F92" s="34"/>
      <c r="G92" s="34"/>
      <c r="H92" s="33"/>
      <c r="I92" s="33"/>
      <c r="J92" s="42"/>
      <c r="K92" s="44"/>
      <c r="L92" s="33"/>
      <c r="M92" s="33"/>
      <c r="N92" s="42"/>
      <c r="O92" s="42"/>
      <c r="P92" s="28"/>
      <c r="Q92" s="37"/>
      <c r="R92" s="37"/>
      <c r="S92" s="37"/>
      <c r="T92" s="30"/>
      <c r="U92" s="46"/>
      <c r="V92" s="46"/>
      <c r="W92" s="37"/>
      <c r="X92" s="38"/>
      <c r="Y92" s="37"/>
      <c r="Z92" s="32"/>
    </row>
    <row r="93" spans="1:26">
      <c r="A93" s="19"/>
      <c r="B93" s="19"/>
      <c r="C93" s="19"/>
      <c r="D93" s="20"/>
      <c r="E93" s="27"/>
      <c r="F93" s="20"/>
      <c r="G93" s="20"/>
      <c r="H93" s="19"/>
      <c r="I93" s="19"/>
      <c r="J93" s="42"/>
      <c r="K93" s="44"/>
      <c r="L93" s="19"/>
      <c r="M93" s="19"/>
      <c r="N93" s="42"/>
      <c r="O93" s="42"/>
      <c r="P93" s="36"/>
      <c r="Q93" s="37"/>
      <c r="R93" s="37"/>
      <c r="S93" s="37"/>
      <c r="T93" s="30"/>
      <c r="U93" s="46"/>
      <c r="V93" s="46"/>
      <c r="W93" s="37"/>
      <c r="X93" s="38"/>
      <c r="Y93" s="37"/>
      <c r="Z93" s="32"/>
    </row>
    <row r="94" spans="1:26">
      <c r="A94" s="19"/>
      <c r="B94" s="19"/>
      <c r="C94" s="19"/>
      <c r="D94" s="20"/>
      <c r="E94" s="27"/>
      <c r="F94" s="20"/>
      <c r="G94" s="20"/>
      <c r="H94" s="19"/>
      <c r="I94" s="19"/>
      <c r="J94" s="42"/>
      <c r="K94" s="44"/>
      <c r="L94" s="19"/>
      <c r="M94" s="19"/>
      <c r="N94" s="42"/>
      <c r="O94" s="42"/>
      <c r="P94" s="28"/>
      <c r="Q94" s="29"/>
      <c r="R94" s="29"/>
      <c r="S94" s="29"/>
      <c r="T94" s="30"/>
      <c r="U94" s="46"/>
      <c r="V94" s="46"/>
      <c r="W94" s="29"/>
      <c r="X94" s="31"/>
      <c r="Y94" s="29"/>
      <c r="Z94" s="32"/>
    </row>
    <row r="95" spans="1:26">
      <c r="A95" s="19"/>
      <c r="B95" s="33"/>
      <c r="C95" s="33"/>
      <c r="D95" s="34"/>
      <c r="E95" s="35"/>
      <c r="F95" s="34"/>
      <c r="G95" s="34"/>
      <c r="H95" s="33"/>
      <c r="I95" s="33"/>
      <c r="J95" s="42"/>
      <c r="K95" s="44"/>
      <c r="L95" s="33"/>
      <c r="M95" s="33"/>
      <c r="N95" s="42"/>
      <c r="O95" s="42"/>
      <c r="P95" s="36"/>
      <c r="Q95" s="37"/>
      <c r="R95" s="37"/>
      <c r="S95" s="37"/>
      <c r="T95" s="30"/>
      <c r="U95" s="46"/>
      <c r="V95" s="46"/>
      <c r="W95" s="37"/>
      <c r="X95" s="38"/>
      <c r="Y95" s="37"/>
      <c r="Z95" s="32"/>
    </row>
    <row r="96" spans="1:26">
      <c r="A96" s="19"/>
      <c r="B96" s="33"/>
      <c r="C96" s="33"/>
      <c r="D96" s="34"/>
      <c r="E96" s="35"/>
      <c r="F96" s="34"/>
      <c r="G96" s="34"/>
      <c r="H96" s="33"/>
      <c r="I96" s="33"/>
      <c r="J96" s="42"/>
      <c r="K96" s="44"/>
      <c r="L96" s="33"/>
      <c r="M96" s="33"/>
      <c r="N96" s="42"/>
      <c r="O96" s="42"/>
      <c r="P96" s="36"/>
      <c r="Q96" s="37"/>
      <c r="R96" s="37"/>
      <c r="S96" s="37"/>
      <c r="T96" s="30"/>
      <c r="U96" s="46"/>
      <c r="V96" s="46"/>
      <c r="W96" s="37"/>
      <c r="X96" s="38"/>
      <c r="Y96" s="37"/>
      <c r="Z96" s="32"/>
    </row>
    <row r="97" spans="1:26">
      <c r="A97" s="19"/>
      <c r="B97" s="33"/>
      <c r="C97" s="33"/>
      <c r="D97" s="34"/>
      <c r="E97" s="35"/>
      <c r="F97" s="34"/>
      <c r="G97" s="34"/>
      <c r="H97" s="33"/>
      <c r="I97" s="33"/>
      <c r="J97" s="42"/>
      <c r="K97" s="44"/>
      <c r="L97" s="33"/>
      <c r="M97" s="33"/>
      <c r="N97" s="42"/>
      <c r="O97" s="42"/>
      <c r="P97" s="36"/>
      <c r="Q97" s="37"/>
      <c r="R97" s="37"/>
      <c r="S97" s="37"/>
      <c r="T97" s="30"/>
      <c r="U97" s="46"/>
      <c r="V97" s="46"/>
      <c r="W97" s="37"/>
      <c r="X97" s="38"/>
      <c r="Y97" s="37"/>
      <c r="Z97" s="32"/>
    </row>
    <row r="98" spans="1:26">
      <c r="A98" s="19"/>
      <c r="B98" s="19"/>
      <c r="C98" s="19"/>
      <c r="D98" s="20"/>
      <c r="E98" s="27"/>
      <c r="F98" s="20"/>
      <c r="G98" s="20"/>
      <c r="H98" s="19"/>
      <c r="I98" s="19"/>
      <c r="J98" s="42"/>
      <c r="K98" s="44"/>
      <c r="L98" s="19"/>
      <c r="M98" s="19"/>
      <c r="N98" s="42"/>
      <c r="O98" s="42"/>
      <c r="P98" s="28"/>
      <c r="Q98" s="29"/>
      <c r="R98" s="29"/>
      <c r="S98" s="29"/>
      <c r="T98" s="30"/>
      <c r="U98" s="46"/>
      <c r="V98" s="46"/>
      <c r="W98" s="29"/>
      <c r="X98" s="31"/>
      <c r="Y98" s="29"/>
      <c r="Z98" s="32"/>
    </row>
    <row r="99" spans="1:26">
      <c r="A99" s="19"/>
      <c r="B99" s="33"/>
      <c r="C99" s="33"/>
      <c r="D99" s="34"/>
      <c r="E99" s="35"/>
      <c r="F99" s="34"/>
      <c r="G99" s="34"/>
      <c r="H99" s="33"/>
      <c r="I99" s="33"/>
      <c r="J99" s="42"/>
      <c r="K99" s="44"/>
      <c r="L99" s="33"/>
      <c r="M99" s="33"/>
      <c r="N99" s="42"/>
      <c r="O99" s="42"/>
      <c r="P99" s="36"/>
      <c r="Q99" s="37"/>
      <c r="R99" s="37"/>
      <c r="S99" s="37"/>
      <c r="T99" s="30"/>
      <c r="U99" s="46"/>
      <c r="V99" s="46"/>
      <c r="W99" s="37"/>
      <c r="X99" s="38"/>
      <c r="Y99" s="37"/>
      <c r="Z99" s="32"/>
    </row>
    <row r="100" spans="1:26">
      <c r="A100" s="19"/>
      <c r="B100" s="19"/>
      <c r="C100" s="19"/>
      <c r="D100" s="20"/>
      <c r="E100" s="27"/>
      <c r="F100" s="20"/>
      <c r="G100" s="20"/>
      <c r="H100" s="19"/>
      <c r="I100" s="19"/>
      <c r="J100" s="42"/>
      <c r="K100" s="44"/>
      <c r="L100" s="19"/>
      <c r="M100" s="19"/>
      <c r="N100" s="42"/>
      <c r="O100" s="42"/>
      <c r="P100" s="28"/>
      <c r="Q100" s="29"/>
      <c r="R100" s="29"/>
      <c r="S100" s="29"/>
      <c r="T100" s="30"/>
      <c r="U100" s="46"/>
      <c r="V100" s="46"/>
      <c r="W100" s="29"/>
      <c r="X100" s="31"/>
      <c r="Y100" s="29"/>
      <c r="Z100" s="32"/>
    </row>
    <row r="101" spans="1:26">
      <c r="A101" s="19"/>
      <c r="B101" s="19"/>
      <c r="C101" s="19"/>
      <c r="D101" s="20"/>
      <c r="E101" s="27"/>
      <c r="F101" s="20"/>
      <c r="G101" s="20"/>
      <c r="H101" s="19"/>
      <c r="I101" s="19"/>
      <c r="J101" s="42"/>
      <c r="K101" s="44"/>
      <c r="L101" s="19"/>
      <c r="M101" s="19"/>
      <c r="N101" s="42"/>
      <c r="O101" s="42"/>
      <c r="P101" s="28"/>
      <c r="Q101" s="29"/>
      <c r="R101" s="29"/>
      <c r="S101" s="29"/>
      <c r="T101" s="30"/>
      <c r="U101" s="46"/>
      <c r="V101" s="46"/>
      <c r="W101" s="29"/>
      <c r="X101" s="31"/>
      <c r="Y101" s="29"/>
      <c r="Z101" s="32"/>
    </row>
    <row r="102" spans="1:26">
      <c r="A102" s="19"/>
      <c r="B102" s="19"/>
      <c r="C102" s="19"/>
      <c r="D102" s="20"/>
      <c r="E102" s="27"/>
      <c r="F102" s="20"/>
      <c r="G102" s="20"/>
      <c r="H102" s="19"/>
      <c r="I102" s="19"/>
      <c r="J102" s="42"/>
      <c r="K102" s="44"/>
      <c r="L102" s="19"/>
      <c r="M102" s="19"/>
      <c r="N102" s="42"/>
      <c r="O102" s="42"/>
      <c r="P102" s="28"/>
      <c r="Q102" s="29"/>
      <c r="R102" s="29"/>
      <c r="S102" s="29"/>
      <c r="T102" s="30"/>
      <c r="U102" s="46"/>
      <c r="V102" s="46"/>
      <c r="W102" s="29"/>
      <c r="X102" s="31"/>
      <c r="Y102" s="29"/>
      <c r="Z102" s="32"/>
    </row>
    <row r="103" spans="1:26">
      <c r="A103" s="19"/>
      <c r="B103" s="33"/>
      <c r="C103" s="33"/>
      <c r="D103" s="20"/>
      <c r="E103" s="35"/>
      <c r="F103" s="20"/>
      <c r="G103" s="20"/>
      <c r="H103" s="19"/>
      <c r="I103" s="19"/>
      <c r="J103" s="42"/>
      <c r="K103" s="44"/>
      <c r="L103" s="19"/>
      <c r="M103" s="19"/>
      <c r="N103" s="42"/>
      <c r="O103" s="42"/>
      <c r="P103" s="36"/>
      <c r="Q103" s="37"/>
      <c r="R103" s="37"/>
      <c r="S103" s="37"/>
      <c r="T103" s="30"/>
      <c r="U103" s="46"/>
      <c r="V103" s="46"/>
      <c r="W103" s="37"/>
      <c r="X103" s="38"/>
      <c r="Y103" s="37"/>
      <c r="Z103" s="32"/>
    </row>
    <row r="104" spans="1:26">
      <c r="A104" s="19"/>
      <c r="B104" s="19"/>
      <c r="C104" s="19"/>
      <c r="D104" s="20"/>
      <c r="E104" s="27"/>
      <c r="F104" s="20"/>
      <c r="G104" s="20"/>
      <c r="H104" s="19"/>
      <c r="I104" s="19"/>
      <c r="J104" s="42"/>
      <c r="K104" s="44"/>
      <c r="L104" s="19"/>
      <c r="M104" s="19"/>
      <c r="N104" s="42"/>
      <c r="O104" s="42"/>
      <c r="P104" s="28"/>
      <c r="Q104" s="29"/>
      <c r="R104" s="29"/>
      <c r="S104" s="29"/>
      <c r="T104" s="30"/>
      <c r="U104" s="46"/>
      <c r="V104" s="46"/>
      <c r="W104" s="29"/>
      <c r="X104" s="38"/>
      <c r="Y104" s="37"/>
      <c r="Z104" s="32"/>
    </row>
  </sheetData>
  <sortState ref="A2:AA226">
    <sortCondition ref="C1"/>
  </sortState>
  <mergeCells count="3">
    <mergeCell ref="A1:Z1"/>
    <mergeCell ref="A27:Z27"/>
    <mergeCell ref="A28:Z28"/>
  </mergeCells>
  <conditionalFormatting sqref="C3:C26 C29:C104">
    <cfRule type="duplicateValues" dxfId="11" priority="4"/>
  </conditionalFormatting>
  <pageMargins left="0.7" right="0.7" top="0.75" bottom="0.75" header="0.3" footer="0.3"/>
  <pageSetup scale="8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M.Phil Final</vt:lpstr>
      <vt:lpstr>M.Phil AIO</vt:lpstr>
      <vt:lpstr>M.Phil BCA</vt:lpstr>
      <vt:lpstr>M.Phil BCB</vt:lpstr>
      <vt:lpstr>M.Phil EWS</vt:lpstr>
      <vt:lpstr>M.Phil SC</vt:lpstr>
      <vt:lpstr>Ph.D. Final</vt:lpstr>
      <vt:lpstr>All India PhD</vt:lpstr>
      <vt:lpstr>BCA PHD</vt:lpstr>
      <vt:lpstr>BCB PHD</vt:lpstr>
      <vt:lpstr>EWS PHD</vt:lpstr>
      <vt:lpstr>SC PHD</vt:lpstr>
      <vt:lpstr>URS FINAL</vt:lpstr>
      <vt:lpstr>All URS</vt:lpstr>
      <vt:lpstr>BCA URS</vt:lpstr>
      <vt:lpstr>BCB URS</vt:lpstr>
      <vt:lpstr>EWS URS</vt:lpstr>
      <vt:lpstr>SC URS</vt:lpstr>
      <vt:lpstr>'M.Phil Final'!Print_Area</vt:lpstr>
      <vt:lpstr>'Ph.D. Final'!Print_Area</vt:lpstr>
      <vt:lpstr>'M.Phil Final'!Print_Titles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Jagbir Singh</dc:creator>
  <cp:lastModifiedBy>BABA JI</cp:lastModifiedBy>
  <cp:lastPrinted>2019-11-26T07:37:35Z</cp:lastPrinted>
  <dcterms:created xsi:type="dcterms:W3CDTF">2019-11-25T09:50:45Z</dcterms:created>
  <dcterms:modified xsi:type="dcterms:W3CDTF">2019-11-26T15:19:49Z</dcterms:modified>
</cp:coreProperties>
</file>